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3" r:id="rId1"/>
  </sheets>
  <calcPr calcId="125725"/>
</workbook>
</file>

<file path=xl/calcChain.xml><?xml version="1.0" encoding="utf-8"?>
<calcChain xmlns="http://schemas.openxmlformats.org/spreadsheetml/2006/main">
  <c r="F6" i="13"/>
  <c r="F7"/>
  <c r="F31"/>
  <c r="F23"/>
  <c r="F15"/>
  <c r="F8"/>
  <c r="F29"/>
  <c r="F35"/>
  <c r="F22" l="1"/>
  <c r="F21"/>
  <c r="F12"/>
  <c r="D9" l="1"/>
  <c r="D8" l="1"/>
  <c r="D10"/>
  <c r="D11"/>
  <c r="D12"/>
  <c r="D13"/>
  <c r="D14"/>
  <c r="D15"/>
  <c r="D16"/>
  <c r="D17"/>
  <c r="D18"/>
  <c r="D19"/>
  <c r="D20"/>
  <c r="D21"/>
  <c r="D22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6"/>
  <c r="D7"/>
  <c r="D23"/>
  <c r="F27"/>
</calcChain>
</file>

<file path=xl/sharedStrings.xml><?xml version="1.0" encoding="utf-8"?>
<sst xmlns="http://schemas.openxmlformats.org/spreadsheetml/2006/main" count="95" uniqueCount="95">
  <si>
    <t>Житлове господарство</t>
  </si>
  <si>
    <t>Капітальні видатки</t>
  </si>
  <si>
    <t>Утримання, поточні видатки</t>
  </si>
  <si>
    <t>Реконструкція,капітальний ремонт внутрішньобудинкових інженерних мереж</t>
  </si>
  <si>
    <t>Реконструкція, капітальний ремонт конструктивних елементів будинків</t>
  </si>
  <si>
    <t>Будівництво, реконструкція, капітальний ремонт тротуарів, доріжок</t>
  </si>
  <si>
    <t>Будівництво, реконструкція, капітальний ремонт внутрішньоквартальних міжбудинкових проіздів, тротуарів</t>
  </si>
  <si>
    <t>Будівництво, реконструкція, капітальний ремонт МЗО внутрішньоквартальних міжбудинкових проїздів, тротуарів</t>
  </si>
  <si>
    <t>Реконструкція, капітальний ремонт дахів, покрівель</t>
  </si>
  <si>
    <t>Капітальний ремонт утеплення фасадів, герметизація швів</t>
  </si>
  <si>
    <t>Капітальний ремонт під'їздів,сходових клітин, вхідних груп</t>
  </si>
  <si>
    <t>Будівництво, реконструкція, капітальний ремонт парків, скверів, зон відпочинку</t>
  </si>
  <si>
    <t>Реконструкція,капітальний ремонт інженерних мереж</t>
  </si>
  <si>
    <t xml:space="preserve">Реконструкція, капітальний ремонт конструктивних елементів </t>
  </si>
  <si>
    <t>Капітальний ремонт утеплення фасадів</t>
  </si>
  <si>
    <t>Капітальний ремонт та благоустрій територіі</t>
  </si>
  <si>
    <t>Реконструкція, капітальний ремонт внутрішніх приміщень</t>
  </si>
  <si>
    <t>КП "Бровари - Благоустрій" благоустрій міста</t>
  </si>
  <si>
    <t>КП "Броваритепловодоенергія" поточний ремонт, утримання та технічне обслуговування бюветів та водозабірних колонок</t>
  </si>
  <si>
    <t>Проектування комплексної схеми організації дорожнього руху</t>
  </si>
  <si>
    <t>Придбання та встановлення МАФ, урн та лавок</t>
  </si>
  <si>
    <t>загальний фонд</t>
  </si>
  <si>
    <t>спеціальний фонд</t>
  </si>
  <si>
    <t>всього</t>
  </si>
  <si>
    <t>Реконструкція, капітальний ремонт шатрових дахів</t>
  </si>
  <si>
    <t>Капітальний ремонт м'яких покрівель</t>
  </si>
  <si>
    <t>Будівництво, реконструкція, капітальний ремонт МЗО вулиць</t>
  </si>
  <si>
    <t>СКП "Броварська ритуальна служба" утримання та охорона кладовищ, доставка до моргу та поховання невідових</t>
  </si>
  <si>
    <t>Профілактична дезінфекція житлових будинків (відповідно до заявок)</t>
  </si>
  <si>
    <t>Вулично - шляхова інфраструктура та благоустрій території</t>
  </si>
  <si>
    <t>Будівництво, реконструкція, капітальний ремонт доріг, вулиць, шляхопроводів</t>
  </si>
  <si>
    <t>Заклади освіти, культури, спорту та соціального призначення</t>
  </si>
  <si>
    <t>Будівництво,реконструкція, капітальний ремонт об''єктів</t>
  </si>
  <si>
    <t>Інженерні мережі та споруди</t>
  </si>
  <si>
    <t>Будівництво, реконструкція, капітальний ремонт мереж та споруд водопостачання та каналізації</t>
  </si>
  <si>
    <t>Будівництво, реконструкція, капітальний ремонт мереж електропостачання та інше</t>
  </si>
  <si>
    <t>Будівництво, реконструкція, капітальний ремонт мереж та споруд дощової каналізації</t>
  </si>
  <si>
    <t>Будівництво, реконструкція, капітальний ремонт мереж газопроводу</t>
  </si>
  <si>
    <t>Будівництво, реконструкція, капітальний ремонт мереж теплопостачання</t>
  </si>
  <si>
    <t>Заходи реалізації програми</t>
  </si>
  <si>
    <t>1.1.</t>
  </si>
  <si>
    <t>1.1.1.</t>
  </si>
  <si>
    <t>1.1.2.</t>
  </si>
  <si>
    <t>1.1.3.</t>
  </si>
  <si>
    <t>1.1.4.</t>
  </si>
  <si>
    <t>1.1.5.</t>
  </si>
  <si>
    <t>1.1.6.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</si>
  <si>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</si>
  <si>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</si>
  <si>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</si>
  <si>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</si>
  <si>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</si>
  <si>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</si>
  <si>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</si>
  <si>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</si>
  <si>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1.3.</t>
  </si>
  <si>
    <t>1.3.1.</t>
  </si>
  <si>
    <t>1.3.2.</t>
  </si>
  <si>
    <t>1.3.3.</t>
  </si>
  <si>
    <t>1.3.4.</t>
  </si>
  <si>
    <t>1.3.5.</t>
  </si>
  <si>
    <t>1.3.6.</t>
  </si>
  <si>
    <t>1.3.7.</t>
  </si>
  <si>
    <t>1.4.</t>
  </si>
  <si>
    <t>1.4.1.</t>
  </si>
  <si>
    <t>1.4.2.</t>
  </si>
  <si>
    <t>1.4.3.</t>
  </si>
  <si>
    <t>1.4.4.</t>
  </si>
  <si>
    <t>1.4.5.</t>
  </si>
  <si>
    <t>2.1.</t>
  </si>
  <si>
    <t>2.2.</t>
  </si>
  <si>
    <t>2.3.</t>
  </si>
  <si>
    <t>2.4.</t>
  </si>
  <si>
    <t>2.6.</t>
  </si>
  <si>
    <t>2.7.</t>
  </si>
  <si>
    <t>2.5.</t>
  </si>
  <si>
    <t>2.8.</t>
  </si>
  <si>
    <t>Охорона міського кладовища по вул.Онікієнка Олега м.Бровари</t>
  </si>
  <si>
    <t>Концепція розвитку пасажирського транспорту в місті Бровари</t>
  </si>
  <si>
    <t>2.9.</t>
  </si>
  <si>
    <t>2.10.</t>
  </si>
  <si>
    <t>Будівництво, реконструкція, капітальний ремонт світлофорних об'єктів</t>
  </si>
  <si>
    <t>2.11.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</si>
  <si>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</si>
  <si>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Всього видатки</t>
  </si>
  <si>
    <t>2.12.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</si>
  <si>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</si>
  <si>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>Додаток 1</t>
  </si>
  <si>
    <t xml:space="preserve">Міський голова                      </t>
  </si>
  <si>
    <t>І.В. Сапожко</t>
  </si>
  <si>
    <t xml:space="preserve">до рішення Броварської міської ради </t>
  </si>
  <si>
    <t>Придбання, заміна поштових скриньок</t>
  </si>
  <si>
    <t>Розробка схем організації дорожнього руху громадського транспорту в м.Бровари</t>
  </si>
  <si>
    <t>11.04.2019 р.</t>
  </si>
  <si>
    <t xml:space="preserve"> № 1336-54-07     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</si>
</sst>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2" fontId="1" fillId="0" borderId="1" xfId="0" applyNumberFormat="1" applyFont="1" applyBorder="1"/>
    <xf numFmtId="0" fontId="1" fillId="0" borderId="1" xfId="0" applyFont="1" applyBorder="1"/>
    <xf numFmtId="0" fontId="3" fillId="0" borderId="1" xfId="0" applyFont="1" applyBorder="1"/>
    <xf numFmtId="2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2" fillId="0" borderId="0" xfId="0" applyFont="1" applyFill="1" applyAlignment="1">
      <alignment horizontal="right"/>
    </xf>
    <xf numFmtId="0" fontId="1" fillId="0" borderId="0" xfId="0" applyFont="1" applyBorder="1"/>
    <xf numFmtId="0" fontId="2" fillId="0" borderId="0" xfId="0" applyFont="1" applyFill="1" applyBorder="1" applyAlignment="1">
      <alignment horizontal="right"/>
    </xf>
    <xf numFmtId="0" fontId="1" fillId="0" borderId="0" xfId="0" applyFont="1" applyFill="1" applyBorder="1"/>
    <xf numFmtId="2" fontId="4" fillId="0" borderId="1" xfId="0" applyNumberFormat="1" applyFont="1" applyBorder="1"/>
    <xf numFmtId="2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52"/>
  <sheetViews>
    <sheetView tabSelected="1" zoomScale="80" zoomScaleNormal="80" workbookViewId="0">
      <selection activeCell="H8" sqref="H8"/>
    </sheetView>
  </sheetViews>
  <sheetFormatPr defaultRowHeight="15"/>
  <cols>
    <col min="1" max="1" width="2.85546875" customWidth="1"/>
    <col min="2" max="2" width="8.140625" customWidth="1"/>
    <col min="3" max="3" width="98.140625" customWidth="1"/>
    <col min="4" max="4" width="15.7109375" customWidth="1"/>
    <col min="5" max="5" width="21.140625" customWidth="1"/>
    <col min="6" max="6" width="26.140625" customWidth="1"/>
    <col min="8" max="8" width="12.42578125" bestFit="1" customWidth="1"/>
  </cols>
  <sheetData>
    <row r="1" spans="2:8" ht="18.75">
      <c r="F1" s="1" t="s">
        <v>87</v>
      </c>
    </row>
    <row r="2" spans="2:8" ht="18.75">
      <c r="F2" s="8" t="s">
        <v>90</v>
      </c>
    </row>
    <row r="3" spans="2:8" ht="18.75">
      <c r="D3" s="9"/>
      <c r="E3" s="9" t="s">
        <v>93</v>
      </c>
      <c r="F3" s="10" t="s">
        <v>94</v>
      </c>
    </row>
    <row r="4" spans="2:8" ht="18.75">
      <c r="D4" s="9"/>
      <c r="E4" s="9"/>
      <c r="F4" s="9"/>
    </row>
    <row r="5" spans="2:8" s="1" customFormat="1" ht="18.75">
      <c r="B5" s="4"/>
      <c r="C5" s="4" t="s">
        <v>39</v>
      </c>
      <c r="D5" s="4" t="s">
        <v>23</v>
      </c>
      <c r="E5" s="4" t="s">
        <v>21</v>
      </c>
      <c r="F5" s="4" t="s">
        <v>22</v>
      </c>
    </row>
    <row r="6" spans="2:8" s="1" customFormat="1" ht="18.75">
      <c r="B6" s="4"/>
      <c r="C6" s="4" t="s">
        <v>84</v>
      </c>
      <c r="D6" s="5">
        <f>E6+F6</f>
        <v>221423.43700000001</v>
      </c>
      <c r="E6" s="5">
        <v>68667</v>
      </c>
      <c r="F6" s="5">
        <f>F7</f>
        <v>152756.43700000001</v>
      </c>
    </row>
    <row r="7" spans="2:8" s="1" customFormat="1" ht="18.75">
      <c r="B7" s="6">
        <v>1</v>
      </c>
      <c r="C7" s="4" t="s">
        <v>1</v>
      </c>
      <c r="D7" s="5">
        <f t="shared" ref="D7:D49" si="0">E7+F7</f>
        <v>152756.43700000001</v>
      </c>
      <c r="E7" s="5"/>
      <c r="F7" s="5">
        <f>F8+F15+F23+F31</f>
        <v>152756.43700000001</v>
      </c>
    </row>
    <row r="8" spans="2:8" s="1" customFormat="1" ht="18.75">
      <c r="B8" s="4" t="s">
        <v>40</v>
      </c>
      <c r="C8" s="4" t="s">
        <v>0</v>
      </c>
      <c r="D8" s="5">
        <f t="shared" si="0"/>
        <v>18017</v>
      </c>
      <c r="E8" s="5"/>
      <c r="F8" s="5">
        <f>F9+F10+F11+F12+F13+F14</f>
        <v>18017</v>
      </c>
    </row>
    <row r="9" spans="2:8" s="1" customFormat="1" ht="18.75">
      <c r="B9" s="3" t="s">
        <v>41</v>
      </c>
      <c r="C9" s="3" t="s">
        <v>24</v>
      </c>
      <c r="D9" s="2">
        <f>E9+F9</f>
        <v>7496</v>
      </c>
      <c r="E9" s="12"/>
      <c r="F9" s="2">
        <v>7496</v>
      </c>
    </row>
    <row r="10" spans="2:8" s="1" customFormat="1" ht="18.75">
      <c r="B10" s="3" t="s">
        <v>42</v>
      </c>
      <c r="C10" s="3" t="s">
        <v>25</v>
      </c>
      <c r="D10" s="2">
        <f t="shared" si="0"/>
        <v>1258</v>
      </c>
      <c r="E10" s="12"/>
      <c r="F10" s="2">
        <v>1258</v>
      </c>
    </row>
    <row r="11" spans="2:8" s="1" customFormat="1" ht="18.75">
      <c r="B11" s="3" t="s">
        <v>43</v>
      </c>
      <c r="C11" s="3" t="s">
        <v>3</v>
      </c>
      <c r="D11" s="2">
        <f t="shared" si="0"/>
        <v>3527</v>
      </c>
      <c r="E11" s="12"/>
      <c r="F11" s="2">
        <v>3527</v>
      </c>
      <c r="H11" s="13"/>
    </row>
    <row r="12" spans="2:8" s="1" customFormat="1" ht="18.75">
      <c r="B12" s="3" t="s">
        <v>44</v>
      </c>
      <c r="C12" s="3" t="s">
        <v>9</v>
      </c>
      <c r="D12" s="2">
        <f t="shared" si="0"/>
        <v>1036</v>
      </c>
      <c r="E12" s="12"/>
      <c r="F12" s="2">
        <f>784+252</f>
        <v>1036</v>
      </c>
    </row>
    <row r="13" spans="2:8" s="1" customFormat="1" ht="18.75">
      <c r="B13" s="3" t="s">
        <v>45</v>
      </c>
      <c r="C13" s="3" t="s">
        <v>10</v>
      </c>
      <c r="D13" s="2">
        <f t="shared" si="0"/>
        <v>2218</v>
      </c>
      <c r="E13" s="12"/>
      <c r="F13" s="2">
        <v>2218</v>
      </c>
    </row>
    <row r="14" spans="2:8" s="1" customFormat="1" ht="18.75">
      <c r="B14" s="3" t="s">
        <v>46</v>
      </c>
      <c r="C14" s="3" t="s">
        <v>4</v>
      </c>
      <c r="D14" s="2">
        <f t="shared" si="0"/>
        <v>2482</v>
      </c>
      <c r="E14" s="2"/>
      <c r="F14" s="2">
        <v>2482</v>
      </c>
    </row>
    <row r="15" spans="2:8" s="1" customFormat="1" ht="18.75">
      <c r="B15" s="4" t="s">
        <v>47</v>
      </c>
      <c r="C15" s="4" t="s">
        <v>29</v>
      </c>
      <c r="D15" s="5">
        <f t="shared" si="0"/>
        <v>82266.100000000006</v>
      </c>
      <c r="E15" s="5"/>
      <c r="F15" s="5">
        <f>F16+F17+F18+F19+F20+F21+F22</f>
        <v>82266.100000000006</v>
      </c>
    </row>
    <row r="16" spans="2:8" s="1" customFormat="1" ht="18.75">
      <c r="B16" s="3" t="s">
        <v>48</v>
      </c>
      <c r="C16" s="3" t="s">
        <v>30</v>
      </c>
      <c r="D16" s="2">
        <f t="shared" si="0"/>
        <v>24486.1</v>
      </c>
      <c r="E16" s="2"/>
      <c r="F16" s="2">
        <v>24486.1</v>
      </c>
    </row>
    <row r="17" spans="2:6" s="1" customFormat="1" ht="18.75">
      <c r="B17" s="3" t="s">
        <v>49</v>
      </c>
      <c r="C17" s="3" t="s">
        <v>5</v>
      </c>
      <c r="D17" s="2">
        <f t="shared" si="0"/>
        <v>12589</v>
      </c>
      <c r="E17" s="2"/>
      <c r="F17" s="2">
        <v>12589</v>
      </c>
    </row>
    <row r="18" spans="2:6" s="1" customFormat="1" ht="18.75">
      <c r="B18" s="3" t="s">
        <v>50</v>
      </c>
      <c r="C18" s="3" t="s">
        <v>26</v>
      </c>
      <c r="D18" s="2">
        <f t="shared" si="0"/>
        <v>903</v>
      </c>
      <c r="E18" s="2"/>
      <c r="F18" s="2">
        <v>903</v>
      </c>
    </row>
    <row r="19" spans="2:6" s="1" customFormat="1" ht="37.5">
      <c r="B19" s="3" t="s">
        <v>51</v>
      </c>
      <c r="C19" s="7" t="s">
        <v>6</v>
      </c>
      <c r="D19" s="2">
        <f t="shared" si="0"/>
        <v>30388</v>
      </c>
      <c r="E19" s="2"/>
      <c r="F19" s="2">
        <v>30388</v>
      </c>
    </row>
    <row r="20" spans="2:6" s="1" customFormat="1" ht="37.5">
      <c r="B20" s="3" t="s">
        <v>52</v>
      </c>
      <c r="C20" s="7" t="s">
        <v>7</v>
      </c>
      <c r="D20" s="2">
        <f t="shared" si="0"/>
        <v>5680</v>
      </c>
      <c r="E20" s="2"/>
      <c r="F20" s="2">
        <v>5680</v>
      </c>
    </row>
    <row r="21" spans="2:6" s="1" customFormat="1" ht="18.75">
      <c r="B21" s="3" t="s">
        <v>53</v>
      </c>
      <c r="C21" s="3" t="s">
        <v>81</v>
      </c>
      <c r="D21" s="2">
        <f t="shared" si="0"/>
        <v>1450</v>
      </c>
      <c r="E21" s="12"/>
      <c r="F21" s="2">
        <f>1200+250</f>
        <v>1450</v>
      </c>
    </row>
    <row r="22" spans="2:6" s="1" customFormat="1" ht="18.75">
      <c r="B22" s="3" t="s">
        <v>54</v>
      </c>
      <c r="C22" s="3" t="s">
        <v>11</v>
      </c>
      <c r="D22" s="2">
        <f t="shared" si="0"/>
        <v>6770</v>
      </c>
      <c r="E22" s="12"/>
      <c r="F22" s="2">
        <f>7020-250</f>
        <v>6770</v>
      </c>
    </row>
    <row r="23" spans="2:6" s="1" customFormat="1" ht="18.75">
      <c r="B23" s="4" t="s">
        <v>55</v>
      </c>
      <c r="C23" s="4" t="s">
        <v>31</v>
      </c>
      <c r="D23" s="5">
        <f t="shared" si="0"/>
        <v>38563.337</v>
      </c>
      <c r="E23" s="5"/>
      <c r="F23" s="5">
        <f>F24+F25+F26+F27+F28+F29+F30</f>
        <v>38563.337</v>
      </c>
    </row>
    <row r="24" spans="2:6" s="1" customFormat="1" ht="18.75">
      <c r="B24" s="3" t="s">
        <v>56</v>
      </c>
      <c r="C24" s="3" t="s">
        <v>8</v>
      </c>
      <c r="D24" s="2">
        <f t="shared" si="0"/>
        <v>2100</v>
      </c>
      <c r="E24" s="2"/>
      <c r="F24" s="2">
        <v>2100</v>
      </c>
    </row>
    <row r="25" spans="2:6" s="1" customFormat="1" ht="18.75">
      <c r="B25" s="3" t="s">
        <v>57</v>
      </c>
      <c r="C25" s="3" t="s">
        <v>12</v>
      </c>
      <c r="D25" s="2">
        <f t="shared" si="0"/>
        <v>1860</v>
      </c>
      <c r="E25" s="2"/>
      <c r="F25" s="2">
        <v>1860</v>
      </c>
    </row>
    <row r="26" spans="2:6" s="1" customFormat="1" ht="18.75">
      <c r="B26" s="3" t="s">
        <v>58</v>
      </c>
      <c r="C26" s="3" t="s">
        <v>13</v>
      </c>
      <c r="D26" s="2">
        <f t="shared" si="0"/>
        <v>300</v>
      </c>
      <c r="E26" s="2"/>
      <c r="F26" s="2">
        <v>300</v>
      </c>
    </row>
    <row r="27" spans="2:6" s="1" customFormat="1" ht="18.75">
      <c r="B27" s="3" t="s">
        <v>59</v>
      </c>
      <c r="C27" s="3" t="s">
        <v>16</v>
      </c>
      <c r="D27" s="2">
        <f t="shared" si="0"/>
        <v>4921</v>
      </c>
      <c r="E27" s="2"/>
      <c r="F27" s="2">
        <f>5121-200</f>
        <v>4921</v>
      </c>
    </row>
    <row r="28" spans="2:6" s="1" customFormat="1" ht="18.75">
      <c r="B28" s="3" t="s">
        <v>60</v>
      </c>
      <c r="C28" s="3" t="s">
        <v>14</v>
      </c>
      <c r="D28" s="2">
        <f t="shared" si="0"/>
        <v>1627</v>
      </c>
      <c r="E28" s="2"/>
      <c r="F28" s="2">
        <v>1627</v>
      </c>
    </row>
    <row r="29" spans="2:6" s="1" customFormat="1" ht="18.75">
      <c r="B29" s="3" t="s">
        <v>61</v>
      </c>
      <c r="C29" s="3" t="s">
        <v>32</v>
      </c>
      <c r="D29" s="2">
        <f t="shared" si="0"/>
        <v>27555.337</v>
      </c>
      <c r="E29" s="2"/>
      <c r="F29" s="2">
        <f>25747+1965.337-1965.337+1808.337</f>
        <v>27555.337</v>
      </c>
    </row>
    <row r="30" spans="2:6" s="1" customFormat="1" ht="18.75">
      <c r="B30" s="3" t="s">
        <v>62</v>
      </c>
      <c r="C30" s="3" t="s">
        <v>15</v>
      </c>
      <c r="D30" s="2">
        <f t="shared" si="0"/>
        <v>200</v>
      </c>
      <c r="E30" s="2"/>
      <c r="F30" s="2">
        <v>200</v>
      </c>
    </row>
    <row r="31" spans="2:6" s="1" customFormat="1" ht="18.75">
      <c r="B31" s="4" t="s">
        <v>63</v>
      </c>
      <c r="C31" s="4" t="s">
        <v>33</v>
      </c>
      <c r="D31" s="5">
        <f t="shared" si="0"/>
        <v>13910</v>
      </c>
      <c r="E31" s="5"/>
      <c r="F31" s="5">
        <f>F32+F33+F34+F35+F36</f>
        <v>13910</v>
      </c>
    </row>
    <row r="32" spans="2:6" s="1" customFormat="1" ht="37.5">
      <c r="B32" s="3" t="s">
        <v>64</v>
      </c>
      <c r="C32" s="7" t="s">
        <v>34</v>
      </c>
      <c r="D32" s="2">
        <f t="shared" si="0"/>
        <v>0</v>
      </c>
      <c r="E32" s="2"/>
      <c r="F32" s="2">
        <v>0</v>
      </c>
    </row>
    <row r="33" spans="2:6" s="1" customFormat="1" ht="18.75">
      <c r="B33" s="3" t="s">
        <v>65</v>
      </c>
      <c r="C33" s="7" t="s">
        <v>38</v>
      </c>
      <c r="D33" s="2">
        <f t="shared" si="0"/>
        <v>9200</v>
      </c>
      <c r="E33" s="2"/>
      <c r="F33" s="2">
        <v>9200</v>
      </c>
    </row>
    <row r="34" spans="2:6" s="1" customFormat="1" ht="20.25" customHeight="1">
      <c r="B34" s="3" t="s">
        <v>66</v>
      </c>
      <c r="C34" s="7" t="s">
        <v>35</v>
      </c>
      <c r="D34" s="2">
        <f t="shared" si="0"/>
        <v>0</v>
      </c>
      <c r="E34" s="2"/>
      <c r="F34" s="2">
        <v>0</v>
      </c>
    </row>
    <row r="35" spans="2:6" s="1" customFormat="1" ht="23.25" customHeight="1">
      <c r="B35" s="3" t="s">
        <v>67</v>
      </c>
      <c r="C35" s="7" t="s">
        <v>36</v>
      </c>
      <c r="D35" s="2">
        <f t="shared" si="0"/>
        <v>4710</v>
      </c>
      <c r="E35" s="2"/>
      <c r="F35" s="2">
        <f>5000-290</f>
        <v>4710</v>
      </c>
    </row>
    <row r="36" spans="2:6" s="1" customFormat="1" ht="18.75">
      <c r="B36" s="3" t="s">
        <v>68</v>
      </c>
      <c r="C36" s="7" t="s">
        <v>37</v>
      </c>
      <c r="D36" s="2">
        <f t="shared" si="0"/>
        <v>0</v>
      </c>
      <c r="E36" s="2"/>
      <c r="F36" s="2">
        <v>0</v>
      </c>
    </row>
    <row r="37" spans="2:6" s="1" customFormat="1" ht="18.75">
      <c r="B37" s="4">
        <v>2</v>
      </c>
      <c r="C37" s="4" t="s">
        <v>2</v>
      </c>
      <c r="D37" s="5">
        <f t="shared" si="0"/>
        <v>68667</v>
      </c>
      <c r="E37" s="5">
        <v>68667</v>
      </c>
      <c r="F37" s="5"/>
    </row>
    <row r="38" spans="2:6" s="1" customFormat="1" ht="37.5">
      <c r="B38" s="3" t="s">
        <v>69</v>
      </c>
      <c r="C38" s="7" t="s">
        <v>27</v>
      </c>
      <c r="D38" s="2">
        <f t="shared" si="0"/>
        <v>4456</v>
      </c>
      <c r="E38" s="2">
        <v>4456</v>
      </c>
      <c r="F38" s="2"/>
    </row>
    <row r="39" spans="2:6" s="1" customFormat="1" ht="18.75">
      <c r="B39" s="3" t="s">
        <v>70</v>
      </c>
      <c r="C39" s="7" t="s">
        <v>17</v>
      </c>
      <c r="D39" s="2">
        <f t="shared" si="0"/>
        <v>62248</v>
      </c>
      <c r="E39" s="2">
        <v>62248</v>
      </c>
      <c r="F39" s="2"/>
    </row>
    <row r="40" spans="2:6" s="1" customFormat="1" ht="37.5">
      <c r="B40" s="3" t="s">
        <v>71</v>
      </c>
      <c r="C40" s="7" t="s">
        <v>18</v>
      </c>
      <c r="D40" s="2">
        <f t="shared" si="0"/>
        <v>264</v>
      </c>
      <c r="E40" s="2">
        <v>264</v>
      </c>
      <c r="F40" s="2"/>
    </row>
    <row r="41" spans="2:6" s="1" customFormat="1" ht="18.75">
      <c r="B41" s="3" t="s">
        <v>72</v>
      </c>
      <c r="C41" s="7" t="s">
        <v>19</v>
      </c>
      <c r="D41" s="2">
        <f t="shared" si="0"/>
        <v>500</v>
      </c>
      <c r="E41" s="2">
        <v>500</v>
      </c>
      <c r="F41" s="2"/>
    </row>
    <row r="42" spans="2:6" s="1" customFormat="1" ht="18.75">
      <c r="B42" s="3" t="s">
        <v>75</v>
      </c>
      <c r="C42" s="7" t="s">
        <v>20</v>
      </c>
      <c r="D42" s="2">
        <f t="shared" si="0"/>
        <v>500</v>
      </c>
      <c r="E42" s="2">
        <v>500</v>
      </c>
      <c r="F42" s="2"/>
    </row>
    <row r="43" spans="2:6" s="1" customFormat="1" ht="18.75">
      <c r="B43" s="3" t="s">
        <v>73</v>
      </c>
      <c r="C43" s="7" t="s">
        <v>91</v>
      </c>
      <c r="D43" s="2">
        <f t="shared" si="0"/>
        <v>190</v>
      </c>
      <c r="E43" s="2">
        <v>190</v>
      </c>
      <c r="F43" s="2"/>
    </row>
    <row r="44" spans="2:6" s="1" customFormat="1" ht="18.75">
      <c r="B44" s="3" t="s">
        <v>74</v>
      </c>
      <c r="C44" s="7" t="s">
        <v>28</v>
      </c>
      <c r="D44" s="2">
        <f t="shared" si="0"/>
        <v>190</v>
      </c>
      <c r="E44" s="2">
        <v>190</v>
      </c>
      <c r="F44" s="2"/>
    </row>
    <row r="45" spans="2:6" s="1" customFormat="1" ht="18.75">
      <c r="B45" s="3" t="s">
        <v>76</v>
      </c>
      <c r="C45" s="7" t="s">
        <v>77</v>
      </c>
      <c r="D45" s="2">
        <f t="shared" si="0"/>
        <v>199</v>
      </c>
      <c r="E45" s="2">
        <v>199</v>
      </c>
      <c r="F45" s="2"/>
    </row>
    <row r="46" spans="2:6" s="1" customFormat="1" ht="18.75">
      <c r="B46" s="3" t="s">
        <v>79</v>
      </c>
      <c r="C46" s="7" t="s">
        <v>78</v>
      </c>
      <c r="D46" s="2">
        <f t="shared" si="0"/>
        <v>0</v>
      </c>
      <c r="E46" s="2">
        <v>0</v>
      </c>
      <c r="F46" s="2"/>
    </row>
    <row r="47" spans="2:6" s="1" customFormat="1" ht="18.75" customHeight="1">
      <c r="B47" s="3" t="s">
        <v>80</v>
      </c>
      <c r="C47" s="7" t="s">
        <v>92</v>
      </c>
      <c r="D47" s="2">
        <f t="shared" si="0"/>
        <v>20</v>
      </c>
      <c r="E47" s="2">
        <v>20</v>
      </c>
      <c r="F47" s="2"/>
    </row>
    <row r="48" spans="2:6" s="1" customFormat="1" ht="75">
      <c r="B48" s="3" t="s">
        <v>82</v>
      </c>
      <c r="C48" s="7" t="s">
        <v>86</v>
      </c>
      <c r="D48" s="2">
        <f t="shared" si="0"/>
        <v>100</v>
      </c>
      <c r="E48" s="2">
        <v>100</v>
      </c>
      <c r="F48" s="2"/>
    </row>
    <row r="49" spans="2:6" s="1" customFormat="1" ht="36.75" customHeight="1">
      <c r="B49" s="3" t="s">
        <v>85</v>
      </c>
      <c r="C49" s="7" t="s">
        <v>83</v>
      </c>
      <c r="D49" s="2">
        <f t="shared" si="0"/>
        <v>0</v>
      </c>
      <c r="E49" s="2">
        <v>0</v>
      </c>
      <c r="F49" s="2"/>
    </row>
    <row r="50" spans="2:6" s="1" customFormat="1" ht="18.75"/>
    <row r="52" spans="2:6" ht="18.75">
      <c r="C52" s="11" t="s">
        <v>88</v>
      </c>
      <c r="E52" s="1" t="s">
        <v>89</v>
      </c>
    </row>
  </sheetData>
  <pageMargins left="0" right="0" top="0" bottom="0" header="0.31496062992125984" footer="0.31496062992125984"/>
  <pageSetup paperSize="9" scale="8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2019-04-11T12:05:33Z</dcterms:modified>
</cp:coreProperties>
</file>