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Програма 2019 02 00 голос" sheetId="13" r:id="rId1"/>
  </sheets>
  <calcPr calcId="125725"/>
</workbook>
</file>

<file path=xl/calcChain.xml><?xml version="1.0" encoding="utf-8"?>
<calcChain xmlns="http://schemas.openxmlformats.org/spreadsheetml/2006/main">
  <c r="E40" i="13"/>
  <c r="F7"/>
  <c r="E38"/>
  <c r="E7" s="1"/>
  <c r="D38" l="1"/>
  <c r="D7"/>
  <c r="F16" l="1"/>
  <c r="F32"/>
  <c r="D32" s="1"/>
  <c r="F8" l="1"/>
  <c r="D8" s="1"/>
  <c r="D49"/>
  <c r="D48"/>
  <c r="D47"/>
  <c r="D46"/>
  <c r="D45"/>
  <c r="D44"/>
  <c r="D43"/>
  <c r="D42"/>
  <c r="D41"/>
  <c r="D40"/>
  <c r="D39"/>
  <c r="D37"/>
  <c r="D36"/>
  <c r="D35"/>
  <c r="D34"/>
  <c r="D33"/>
  <c r="D31"/>
  <c r="D30"/>
  <c r="D29"/>
  <c r="D28"/>
  <c r="D27"/>
  <c r="D26"/>
  <c r="D25"/>
  <c r="D23"/>
  <c r="D22"/>
  <c r="D21"/>
  <c r="D20"/>
  <c r="D19"/>
  <c r="D18"/>
  <c r="D17"/>
  <c r="D11"/>
  <c r="D12"/>
  <c r="D13"/>
  <c r="D14"/>
  <c r="D15"/>
  <c r="D10"/>
  <c r="F24"/>
  <c r="D9"/>
  <c r="E16"/>
  <c r="D16" l="1"/>
</calcChain>
</file>

<file path=xl/sharedStrings.xml><?xml version="1.0" encoding="utf-8"?>
<sst xmlns="http://schemas.openxmlformats.org/spreadsheetml/2006/main" count="96" uniqueCount="96">
  <si>
    <t>Житлове господарство</t>
  </si>
  <si>
    <t>Капітальні видатки</t>
  </si>
  <si>
    <t>Утримання, поточні видатки</t>
  </si>
  <si>
    <t>Реконструкція,капітальний ремонт внутрішньобудинкових інженерних мереж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</si>
  <si>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</si>
  <si>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</si>
  <si>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</si>
  <si>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</si>
  <si>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</si>
  <si>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</si>
  <si>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</si>
  <si>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</si>
  <si>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>Реконструкція,капітальний ремонт інженерних мереж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</si>
  <si>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</si>
  <si>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</si>
  <si>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</si>
  <si>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</si>
  <si>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</si>
  <si>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</si>
  <si>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</si>
  <si>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</si>
  <si>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2019 рік</t>
  </si>
  <si>
    <t>загальний фонд</t>
  </si>
  <si>
    <t>спеціальний фонд</t>
  </si>
  <si>
    <t>всього</t>
  </si>
  <si>
    <t>Реконструкція, капітальний ремонт шатрових дахів</t>
  </si>
  <si>
    <t>Капітальний ремонт м'яких покрівель</t>
  </si>
  <si>
    <t>Будівництво, реконструкція, капітальний ремонт МЗО вулиць</t>
  </si>
  <si>
    <t>СКП "Броварська ритуальна служба" утримання та охорона кладовищ, доставка до моргу та поховання невідових</t>
  </si>
  <si>
    <t>Продбання, заміна поштових скриньок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</si>
  <si>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</si>
  <si>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</si>
  <si>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</si>
  <si>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</si>
  <si>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</si>
  <si>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</si>
  <si>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</si>
  <si>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</si>
  <si>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</si>
  <si>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Будівництво, реконструкція, капітальний ремонт мереж газопроводу</t>
  </si>
  <si>
    <t>Будівництво, реконструкція, капітальний ремонт мереж теплопостачання</t>
  </si>
  <si>
    <t>Заходи реалізації програми</t>
  </si>
  <si>
    <t>1.1.</t>
  </si>
  <si>
    <t>1.1.1.</t>
  </si>
  <si>
    <t>1.1.2.</t>
  </si>
  <si>
    <t>1.1.3.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</si>
  <si>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</si>
  <si>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</si>
  <si>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</si>
  <si>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</si>
  <si>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</si>
  <si>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</si>
  <si>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</si>
  <si>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</si>
  <si>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</si>
  <si>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</si>
  <si>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</si>
  <si>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</si>
  <si>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</si>
  <si>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</si>
  <si>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</si>
  <si>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</si>
  <si>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</si>
  <si>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</si>
  <si>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</si>
  <si>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</si>
  <si>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</si>
  <si>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</si>
  <si>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1.4.3.</t>
  </si>
  <si>
    <t>1.4.4.</t>
  </si>
  <si>
    <t>1.4.5.</t>
  </si>
  <si>
    <t>2.1.</t>
  </si>
  <si>
    <t>2.2.</t>
  </si>
  <si>
    <t>2.3.</t>
  </si>
  <si>
    <t>2.4.</t>
  </si>
  <si>
    <t>2.6.</t>
  </si>
  <si>
    <t>2.7.</t>
  </si>
  <si>
    <t>2.5.</t>
  </si>
  <si>
    <t>2.8.</t>
  </si>
  <si>
    <t>Охорона міського кладовища по вул.Онікієнка Олега м.Бровари</t>
  </si>
  <si>
    <t>Концепція розвитку пасажирського транспорту в місті Бровари</t>
  </si>
  <si>
    <t>2.9.</t>
  </si>
  <si>
    <t>Розробка схем організації дорожнього руху маршруту №9 м.Бровари</t>
  </si>
  <si>
    <t>2.10.</t>
  </si>
  <si>
    <t>Будівництво, реконструкція, капітальний ремонт світлофорних об'єктів</t>
  </si>
  <si>
    <t>2.11.</t>
  </si>
  <si>
    <t>Додаток 1</t>
  </si>
  <si>
    <t>до рішення Броварської міської ради міської ради</t>
  </si>
  <si>
    <t xml:space="preserve">Міський голова                      </t>
  </si>
  <si>
    <t>І.В. Сапожко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</si>
  <si>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</si>
  <si>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</si>
  <si>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2.12.</t>
  </si>
  <si>
    <t>Всього видатків</t>
  </si>
  <si>
    <t>від 28.02.2019</t>
  </si>
  <si>
    <t xml:space="preserve">від  28.02.2019 № 1322-53-07      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</si>
</sst>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2" fontId="1" fillId="0" borderId="1" xfId="0" applyNumberFormat="1" applyFont="1" applyBorder="1"/>
    <xf numFmtId="0" fontId="1" fillId="0" borderId="1" xfId="0" applyFont="1" applyBorder="1"/>
    <xf numFmtId="0" fontId="2" fillId="0" borderId="0" xfId="0" applyFont="1" applyFill="1" applyAlignment="1">
      <alignment horizontal="right"/>
    </xf>
    <xf numFmtId="0" fontId="1" fillId="0" borderId="0" xfId="0" applyFont="1" applyBorder="1"/>
    <xf numFmtId="0" fontId="2" fillId="0" borderId="0" xfId="0" applyFont="1" applyFill="1" applyBorder="1" applyAlignment="1">
      <alignment horizontal="right"/>
    </xf>
    <xf numFmtId="0" fontId="1" fillId="0" borderId="0" xfId="0" applyFont="1" applyFill="1" applyBorder="1"/>
    <xf numFmtId="2" fontId="0" fillId="0" borderId="0" xfId="0" applyNumberFormat="1"/>
    <xf numFmtId="0" fontId="3" fillId="0" borderId="1" xfId="0" applyFont="1" applyBorder="1"/>
    <xf numFmtId="2" fontId="3" fillId="0" borderId="1" xfId="0" applyNumberFormat="1" applyFont="1" applyBorder="1"/>
    <xf numFmtId="0" fontId="3" fillId="0" borderId="0" xfId="0" applyFont="1"/>
    <xf numFmtId="2" fontId="1" fillId="0" borderId="0" xfId="0" applyNumberFormat="1" applyFont="1"/>
    <xf numFmtId="2" fontId="3" fillId="0" borderId="0" xfId="0" applyNumberFormat="1" applyFont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5" xfId="0" applyFont="1" applyBorder="1" applyAlignment="1">
      <alignment horizontal="left"/>
    </xf>
    <xf numFmtId="4" fontId="3" fillId="0" borderId="1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52"/>
  <sheetViews>
    <sheetView tabSelected="1" view="pageBreakPreview" zoomScale="60" zoomScaleNormal="100" workbookViewId="0">
      <selection activeCell="K6" sqref="K6"/>
    </sheetView>
  </sheetViews>
  <sheetFormatPr defaultRowHeight="15"/>
  <cols>
    <col min="1" max="1" width="4" customWidth="1"/>
    <col min="3" max="3" width="111.7109375" customWidth="1"/>
    <col min="4" max="4" width="16" customWidth="1"/>
    <col min="5" max="5" width="19.5703125" customWidth="1"/>
    <col min="6" max="6" width="22" customWidth="1"/>
    <col min="7" max="7" width="13.7109375" bestFit="1" customWidth="1"/>
  </cols>
  <sheetData>
    <row r="1" spans="2:7" ht="18.75">
      <c r="F1" s="1" t="s">
        <v>86</v>
      </c>
    </row>
    <row r="2" spans="2:7" ht="18.75">
      <c r="F2" s="4" t="s">
        <v>87</v>
      </c>
    </row>
    <row r="3" spans="2:7" s="1" customFormat="1" ht="18.75">
      <c r="B3" s="5"/>
      <c r="C3" s="5"/>
      <c r="D3" s="5" t="s">
        <v>94</v>
      </c>
      <c r="E3" s="5"/>
      <c r="F3" s="6" t="s">
        <v>95</v>
      </c>
    </row>
    <row r="4" spans="2:7" s="1" customFormat="1" ht="18.75">
      <c r="B4" s="5"/>
      <c r="C4" s="5"/>
      <c r="D4" s="5"/>
      <c r="E4" s="5"/>
      <c r="F4" s="5"/>
    </row>
    <row r="5" spans="2:7" s="1" customFormat="1" ht="18.75">
      <c r="B5" s="19"/>
      <c r="C5" s="19" t="s">
        <v>41</v>
      </c>
      <c r="D5" s="21" t="s">
        <v>21</v>
      </c>
      <c r="E5" s="22"/>
      <c r="F5" s="23"/>
    </row>
    <row r="6" spans="2:7" s="1" customFormat="1" ht="18.75">
      <c r="B6" s="20"/>
      <c r="C6" s="20"/>
      <c r="D6" s="3" t="s">
        <v>24</v>
      </c>
      <c r="E6" s="3" t="s">
        <v>22</v>
      </c>
      <c r="F6" s="3" t="s">
        <v>23</v>
      </c>
    </row>
    <row r="7" spans="2:7" s="1" customFormat="1" ht="18.75">
      <c r="B7" s="14"/>
      <c r="C7" s="17" t="s">
        <v>93</v>
      </c>
      <c r="D7" s="18">
        <f>E7+F7</f>
        <v>219876.1</v>
      </c>
      <c r="E7" s="18">
        <f>E9+E16+E24+E32+E38</f>
        <v>69867</v>
      </c>
      <c r="F7" s="18">
        <f>F8</f>
        <v>150009.1</v>
      </c>
    </row>
    <row r="8" spans="2:7" s="11" customFormat="1" ht="18.75">
      <c r="B8" s="9">
        <v>1</v>
      </c>
      <c r="C8" s="9" t="s">
        <v>1</v>
      </c>
      <c r="D8" s="10">
        <f>E8+F8</f>
        <v>150009.1</v>
      </c>
      <c r="E8" s="10"/>
      <c r="F8" s="10">
        <f>F9+F16+F24+F32</f>
        <v>150009.1</v>
      </c>
    </row>
    <row r="9" spans="2:7" s="11" customFormat="1" ht="18.75">
      <c r="B9" s="9" t="s">
        <v>42</v>
      </c>
      <c r="C9" s="9" t="s">
        <v>0</v>
      </c>
      <c r="D9" s="10">
        <f>E9+F9</f>
        <v>18017</v>
      </c>
      <c r="E9" s="10"/>
      <c r="F9" s="10">
        <v>18017</v>
      </c>
    </row>
    <row r="10" spans="2:7" s="1" customFormat="1" ht="18.75">
      <c r="B10" s="3" t="s">
        <v>43</v>
      </c>
      <c r="C10" s="3" t="s">
        <v>25</v>
      </c>
      <c r="D10" s="2">
        <f>E10+F10</f>
        <v>7748</v>
      </c>
      <c r="E10" s="2"/>
      <c r="F10" s="2">
        <v>7748</v>
      </c>
    </row>
    <row r="11" spans="2:7" s="1" customFormat="1" ht="18.75">
      <c r="B11" s="3" t="s">
        <v>44</v>
      </c>
      <c r="C11" s="3" t="s">
        <v>26</v>
      </c>
      <c r="D11" s="2">
        <f t="shared" ref="D11:D15" si="0">E11+F11</f>
        <v>1258</v>
      </c>
      <c r="E11" s="2"/>
      <c r="F11" s="2">
        <v>1258</v>
      </c>
    </row>
    <row r="12" spans="2:7" s="1" customFormat="1" ht="18.75">
      <c r="B12" s="3" t="s">
        <v>45</v>
      </c>
      <c r="C12" s="3" t="s">
        <v>3</v>
      </c>
      <c r="D12" s="2">
        <f t="shared" si="0"/>
        <v>3527</v>
      </c>
      <c r="E12" s="2"/>
      <c r="F12" s="2">
        <v>3527</v>
      </c>
    </row>
    <row r="13" spans="2:7" s="1" customFormat="1" ht="18.75">
      <c r="B13" s="3" t="s">
        <v>46</v>
      </c>
      <c r="C13" s="3" t="s">
        <v>9</v>
      </c>
      <c r="D13" s="2">
        <f t="shared" si="0"/>
        <v>784</v>
      </c>
      <c r="E13" s="2"/>
      <c r="F13" s="2">
        <v>784</v>
      </c>
    </row>
    <row r="14" spans="2:7" s="1" customFormat="1" ht="18.75">
      <c r="B14" s="3" t="s">
        <v>47</v>
      </c>
      <c r="C14" s="3" t="s">
        <v>10</v>
      </c>
      <c r="D14" s="2">
        <f t="shared" si="0"/>
        <v>2218</v>
      </c>
      <c r="E14" s="2"/>
      <c r="F14" s="2">
        <v>2218</v>
      </c>
    </row>
    <row r="15" spans="2:7" s="1" customFormat="1" ht="18.75">
      <c r="B15" s="3" t="s">
        <v>48</v>
      </c>
      <c r="C15" s="3" t="s">
        <v>4</v>
      </c>
      <c r="D15" s="2">
        <f t="shared" si="0"/>
        <v>2482</v>
      </c>
      <c r="E15" s="2"/>
      <c r="F15" s="2">
        <v>2482</v>
      </c>
    </row>
    <row r="16" spans="2:7" s="11" customFormat="1" ht="18.75">
      <c r="B16" s="9" t="s">
        <v>49</v>
      </c>
      <c r="C16" s="9" t="s">
        <v>31</v>
      </c>
      <c r="D16" s="10">
        <f>E16+F16</f>
        <v>82266.100000000006</v>
      </c>
      <c r="E16" s="10">
        <f>E17+E18+E19+E20+E21+E22+E23</f>
        <v>1200</v>
      </c>
      <c r="F16" s="10">
        <f>F17+F18+F19+F20+F21+F22+F23</f>
        <v>81066.100000000006</v>
      </c>
      <c r="G16" s="13"/>
    </row>
    <row r="17" spans="2:6" s="1" customFormat="1" ht="18.75">
      <c r="B17" s="3" t="s">
        <v>50</v>
      </c>
      <c r="C17" s="3" t="s">
        <v>32</v>
      </c>
      <c r="D17" s="2">
        <f t="shared" ref="D17:D23" si="1">E17+F17</f>
        <v>24486.1</v>
      </c>
      <c r="E17" s="2"/>
      <c r="F17" s="2">
        <v>24486.1</v>
      </c>
    </row>
    <row r="18" spans="2:6" s="1" customFormat="1" ht="18.75">
      <c r="B18" s="3" t="s">
        <v>51</v>
      </c>
      <c r="C18" s="3" t="s">
        <v>5</v>
      </c>
      <c r="D18" s="2">
        <f t="shared" si="1"/>
        <v>12589</v>
      </c>
      <c r="E18" s="2"/>
      <c r="F18" s="2">
        <v>12589</v>
      </c>
    </row>
    <row r="19" spans="2:6" s="1" customFormat="1" ht="18.75">
      <c r="B19" s="3" t="s">
        <v>52</v>
      </c>
      <c r="C19" s="3" t="s">
        <v>27</v>
      </c>
      <c r="D19" s="2">
        <f t="shared" si="1"/>
        <v>903</v>
      </c>
      <c r="E19" s="2"/>
      <c r="F19" s="2">
        <v>903</v>
      </c>
    </row>
    <row r="20" spans="2:6" s="1" customFormat="1" ht="18.75">
      <c r="B20" s="3" t="s">
        <v>53</v>
      </c>
      <c r="C20" s="3" t="s">
        <v>6</v>
      </c>
      <c r="D20" s="2">
        <f t="shared" si="1"/>
        <v>30388</v>
      </c>
      <c r="E20" s="2"/>
      <c r="F20" s="2">
        <v>30388</v>
      </c>
    </row>
    <row r="21" spans="2:6" s="1" customFormat="1" ht="18.75">
      <c r="B21" s="3" t="s">
        <v>54</v>
      </c>
      <c r="C21" s="3" t="s">
        <v>7</v>
      </c>
      <c r="D21" s="2">
        <f t="shared" si="1"/>
        <v>5680</v>
      </c>
      <c r="E21" s="2"/>
      <c r="F21" s="2">
        <v>5680</v>
      </c>
    </row>
    <row r="22" spans="2:6" s="1" customFormat="1" ht="18.75">
      <c r="B22" s="3" t="s">
        <v>55</v>
      </c>
      <c r="C22" s="3" t="s">
        <v>84</v>
      </c>
      <c r="D22" s="2">
        <f t="shared" si="1"/>
        <v>1200</v>
      </c>
      <c r="E22" s="2">
        <v>1200</v>
      </c>
      <c r="F22" s="2">
        <v>0</v>
      </c>
    </row>
    <row r="23" spans="2:6" s="1" customFormat="1" ht="18.75">
      <c r="B23" s="3" t="s">
        <v>56</v>
      </c>
      <c r="C23" s="3" t="s">
        <v>11</v>
      </c>
      <c r="D23" s="2">
        <f t="shared" si="1"/>
        <v>7020</v>
      </c>
      <c r="E23" s="2"/>
      <c r="F23" s="2">
        <v>7020</v>
      </c>
    </row>
    <row r="24" spans="2:6" s="11" customFormat="1" ht="18.75">
      <c r="B24" s="9" t="s">
        <v>57</v>
      </c>
      <c r="C24" s="9" t="s">
        <v>33</v>
      </c>
      <c r="D24" s="10">
        <v>36726</v>
      </c>
      <c r="E24" s="10"/>
      <c r="F24" s="10">
        <f>F25+F26+F27+F28+F29+F30+F31</f>
        <v>36726</v>
      </c>
    </row>
    <row r="25" spans="2:6" s="1" customFormat="1" ht="18.75">
      <c r="B25" s="3" t="s">
        <v>58</v>
      </c>
      <c r="C25" s="3" t="s">
        <v>8</v>
      </c>
      <c r="D25" s="2">
        <f t="shared" ref="D25:D31" si="2">E25+F25</f>
        <v>2100</v>
      </c>
      <c r="E25" s="2"/>
      <c r="F25" s="2">
        <v>2100</v>
      </c>
    </row>
    <row r="26" spans="2:6" s="1" customFormat="1" ht="18.75">
      <c r="B26" s="3" t="s">
        <v>59</v>
      </c>
      <c r="C26" s="3" t="s">
        <v>12</v>
      </c>
      <c r="D26" s="2">
        <f t="shared" si="2"/>
        <v>1860</v>
      </c>
      <c r="E26" s="2"/>
      <c r="F26" s="2">
        <v>1860</v>
      </c>
    </row>
    <row r="27" spans="2:6" s="1" customFormat="1" ht="18.75">
      <c r="B27" s="3" t="s">
        <v>60</v>
      </c>
      <c r="C27" s="3" t="s">
        <v>13</v>
      </c>
      <c r="D27" s="2">
        <f t="shared" si="2"/>
        <v>300</v>
      </c>
      <c r="E27" s="2"/>
      <c r="F27" s="2">
        <v>300</v>
      </c>
    </row>
    <row r="28" spans="2:6" s="1" customFormat="1" ht="18.75">
      <c r="B28" s="3" t="s">
        <v>61</v>
      </c>
      <c r="C28" s="3" t="s">
        <v>16</v>
      </c>
      <c r="D28" s="2">
        <f t="shared" si="2"/>
        <v>5121</v>
      </c>
      <c r="E28" s="2"/>
      <c r="F28" s="2">
        <v>5121</v>
      </c>
    </row>
    <row r="29" spans="2:6" s="1" customFormat="1" ht="18.75">
      <c r="B29" s="3" t="s">
        <v>62</v>
      </c>
      <c r="C29" s="3" t="s">
        <v>14</v>
      </c>
      <c r="D29" s="2">
        <f t="shared" si="2"/>
        <v>1627</v>
      </c>
      <c r="E29" s="2"/>
      <c r="F29" s="2">
        <v>1627</v>
      </c>
    </row>
    <row r="30" spans="2:6" s="1" customFormat="1" ht="18.75">
      <c r="B30" s="3" t="s">
        <v>63</v>
      </c>
      <c r="C30" s="3" t="s">
        <v>34</v>
      </c>
      <c r="D30" s="2">
        <f t="shared" si="2"/>
        <v>25518</v>
      </c>
      <c r="E30" s="2"/>
      <c r="F30" s="2">
        <v>25518</v>
      </c>
    </row>
    <row r="31" spans="2:6" s="1" customFormat="1" ht="18.75">
      <c r="B31" s="3" t="s">
        <v>64</v>
      </c>
      <c r="C31" s="3" t="s">
        <v>15</v>
      </c>
      <c r="D31" s="2">
        <f t="shared" si="2"/>
        <v>200</v>
      </c>
      <c r="E31" s="2"/>
      <c r="F31" s="2">
        <v>200</v>
      </c>
    </row>
    <row r="32" spans="2:6" s="11" customFormat="1" ht="18.75">
      <c r="B32" s="9" t="s">
        <v>65</v>
      </c>
      <c r="C32" s="9" t="s">
        <v>35</v>
      </c>
      <c r="D32" s="10">
        <f>F32</f>
        <v>14200</v>
      </c>
      <c r="E32" s="10"/>
      <c r="F32" s="10">
        <f>F33+F34+F35+F36+F37</f>
        <v>14200</v>
      </c>
    </row>
    <row r="33" spans="2:7" s="1" customFormat="1" ht="18.75">
      <c r="B33" s="3" t="s">
        <v>66</v>
      </c>
      <c r="C33" s="3" t="s">
        <v>36</v>
      </c>
      <c r="D33" s="2">
        <f t="shared" ref="D33:D49" si="3">E33+F33</f>
        <v>0</v>
      </c>
      <c r="E33" s="2"/>
      <c r="F33" s="2">
        <v>0</v>
      </c>
    </row>
    <row r="34" spans="2:7" s="1" customFormat="1" ht="18.75">
      <c r="B34" s="3" t="s">
        <v>67</v>
      </c>
      <c r="C34" s="3" t="s">
        <v>40</v>
      </c>
      <c r="D34" s="2">
        <f t="shared" si="3"/>
        <v>9200</v>
      </c>
      <c r="E34" s="2"/>
      <c r="F34" s="2">
        <v>9200</v>
      </c>
    </row>
    <row r="35" spans="2:7" s="1" customFormat="1" ht="18.75">
      <c r="B35" s="3" t="s">
        <v>68</v>
      </c>
      <c r="C35" s="3" t="s">
        <v>37</v>
      </c>
      <c r="D35" s="2">
        <f t="shared" si="3"/>
        <v>0</v>
      </c>
      <c r="E35" s="2"/>
      <c r="F35" s="2">
        <v>0</v>
      </c>
    </row>
    <row r="36" spans="2:7" s="1" customFormat="1" ht="18.75">
      <c r="B36" s="3" t="s">
        <v>69</v>
      </c>
      <c r="C36" s="3" t="s">
        <v>38</v>
      </c>
      <c r="D36" s="2">
        <f t="shared" si="3"/>
        <v>5000</v>
      </c>
      <c r="E36" s="2"/>
      <c r="F36" s="2">
        <v>5000</v>
      </c>
    </row>
    <row r="37" spans="2:7" s="1" customFormat="1" ht="18.75">
      <c r="B37" s="3" t="s">
        <v>70</v>
      </c>
      <c r="C37" s="3" t="s">
        <v>39</v>
      </c>
      <c r="D37" s="2">
        <f t="shared" si="3"/>
        <v>0</v>
      </c>
      <c r="E37" s="2"/>
      <c r="F37" s="2">
        <v>0</v>
      </c>
    </row>
    <row r="38" spans="2:7" s="11" customFormat="1" ht="18.75">
      <c r="B38" s="9">
        <v>2</v>
      </c>
      <c r="C38" s="9" t="s">
        <v>2</v>
      </c>
      <c r="D38" s="10">
        <f>E38</f>
        <v>68667</v>
      </c>
      <c r="E38" s="10">
        <f>E39+E40+E41+E42+E43+E44+E45+E46+E47+E48+E49</f>
        <v>68667</v>
      </c>
      <c r="F38" s="10"/>
    </row>
    <row r="39" spans="2:7" s="1" customFormat="1" ht="18.75">
      <c r="B39" s="3" t="s">
        <v>71</v>
      </c>
      <c r="C39" s="3" t="s">
        <v>28</v>
      </c>
      <c r="D39" s="2">
        <f t="shared" si="3"/>
        <v>4456</v>
      </c>
      <c r="E39" s="2">
        <v>4456</v>
      </c>
      <c r="F39" s="2"/>
    </row>
    <row r="40" spans="2:7" s="1" customFormat="1" ht="18.75">
      <c r="B40" s="3" t="s">
        <v>72</v>
      </c>
      <c r="C40" s="3" t="s">
        <v>17</v>
      </c>
      <c r="D40" s="2">
        <f t="shared" si="3"/>
        <v>62248</v>
      </c>
      <c r="E40" s="2">
        <f>61280+968</f>
        <v>62248</v>
      </c>
      <c r="F40" s="2"/>
    </row>
    <row r="41" spans="2:7" s="1" customFormat="1" ht="18.75">
      <c r="B41" s="3" t="s">
        <v>73</v>
      </c>
      <c r="C41" s="3" t="s">
        <v>18</v>
      </c>
      <c r="D41" s="2">
        <f t="shared" si="3"/>
        <v>264</v>
      </c>
      <c r="E41" s="2">
        <v>264</v>
      </c>
      <c r="F41" s="2"/>
    </row>
    <row r="42" spans="2:7" s="1" customFormat="1" ht="18.75">
      <c r="B42" s="3" t="s">
        <v>74</v>
      </c>
      <c r="C42" s="3" t="s">
        <v>19</v>
      </c>
      <c r="D42" s="2">
        <f t="shared" si="3"/>
        <v>500</v>
      </c>
      <c r="E42" s="2">
        <v>500</v>
      </c>
      <c r="F42" s="2"/>
    </row>
    <row r="43" spans="2:7" s="1" customFormat="1" ht="18.75">
      <c r="B43" s="3" t="s">
        <v>77</v>
      </c>
      <c r="C43" s="3" t="s">
        <v>20</v>
      </c>
      <c r="D43" s="2">
        <f t="shared" si="3"/>
        <v>500</v>
      </c>
      <c r="E43" s="2">
        <v>500</v>
      </c>
      <c r="F43" s="2"/>
    </row>
    <row r="44" spans="2:7" s="1" customFormat="1" ht="18.75">
      <c r="B44" s="3" t="s">
        <v>75</v>
      </c>
      <c r="C44" s="3" t="s">
        <v>29</v>
      </c>
      <c r="D44" s="2">
        <f t="shared" si="3"/>
        <v>190</v>
      </c>
      <c r="E44" s="2">
        <v>190</v>
      </c>
      <c r="F44" s="2"/>
    </row>
    <row r="45" spans="2:7" s="1" customFormat="1" ht="18.75">
      <c r="B45" s="3" t="s">
        <v>76</v>
      </c>
      <c r="C45" s="3" t="s">
        <v>30</v>
      </c>
      <c r="D45" s="2">
        <f t="shared" si="3"/>
        <v>190</v>
      </c>
      <c r="E45" s="2">
        <v>190</v>
      </c>
      <c r="F45" s="2"/>
    </row>
    <row r="46" spans="2:7" s="1" customFormat="1" ht="18.75">
      <c r="B46" s="3" t="s">
        <v>78</v>
      </c>
      <c r="C46" s="3" t="s">
        <v>79</v>
      </c>
      <c r="D46" s="2">
        <f t="shared" si="3"/>
        <v>199</v>
      </c>
      <c r="E46" s="2">
        <v>199</v>
      </c>
      <c r="F46" s="2"/>
      <c r="G46" s="12"/>
    </row>
    <row r="47" spans="2:7" s="1" customFormat="1" ht="18.75">
      <c r="B47" s="3" t="s">
        <v>81</v>
      </c>
      <c r="C47" s="3" t="s">
        <v>80</v>
      </c>
      <c r="D47" s="2">
        <f t="shared" si="3"/>
        <v>0</v>
      </c>
      <c r="E47" s="2">
        <v>0</v>
      </c>
      <c r="F47" s="2"/>
    </row>
    <row r="48" spans="2:7" s="1" customFormat="1" ht="18.75">
      <c r="B48" s="3" t="s">
        <v>83</v>
      </c>
      <c r="C48" s="3" t="s">
        <v>82</v>
      </c>
      <c r="D48" s="2">
        <f t="shared" si="3"/>
        <v>20</v>
      </c>
      <c r="E48" s="2">
        <v>20</v>
      </c>
      <c r="F48" s="2"/>
    </row>
    <row r="49" spans="2:7" s="1" customFormat="1" ht="55.5" customHeight="1">
      <c r="B49" s="3" t="s">
        <v>85</v>
      </c>
      <c r="C49" s="15" t="s">
        <v>90</v>
      </c>
      <c r="D49" s="2">
        <f t="shared" si="3"/>
        <v>100</v>
      </c>
      <c r="E49" s="2">
        <v>100</v>
      </c>
      <c r="F49" s="2"/>
      <c r="G49" s="12"/>
    </row>
    <row r="50" spans="2:7" s="1" customFormat="1" ht="30.75">
      <c r="B50" s="3" t="s">
        <v>92</v>
      </c>
      <c r="C50" s="16" t="s">
        <v>91</v>
      </c>
      <c r="D50" s="2"/>
      <c r="E50" s="2"/>
      <c r="F50" s="2"/>
      <c r="G50" s="12"/>
    </row>
    <row r="51" spans="2:7">
      <c r="G51" s="8"/>
    </row>
    <row r="52" spans="2:7" ht="18.75">
      <c r="C52" s="7" t="s">
        <v>88</v>
      </c>
      <c r="E52" s="1" t="s">
        <v>89</v>
      </c>
    </row>
  </sheetData>
  <mergeCells count="3">
    <mergeCell ref="B5:B6"/>
    <mergeCell ref="C5:C6"/>
    <mergeCell ref="D5:F5"/>
  </mergeCells>
  <pageMargins left="0" right="0" top="0" bottom="0" header="0.31496062992125984" footer="0.31496062992125984"/>
  <pageSetup paperSize="9" scale="78" orientation="landscape" verticalDpi="0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Програма 2019 02 00 голос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2019-03-01T09:15:13Z</dcterms:modified>
</cp:coreProperties>
</file>