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програми\НОВА ПРОГРАМА\пояснювальна додатки\"/>
    </mc:Choice>
  </mc:AlternateContent>
  <xr:revisionPtr revIDLastSave="0" documentId="13_ncr:1_{E3F3FA95-50AB-4AE8-9DAA-6A997A0C9C7F}" xr6:coauthVersionLast="45" xr6:coauthVersionMax="45" xr10:uidLastSave="{00000000-0000-0000-0000-000000000000}"/>
  <bookViews>
    <workbookView xWindow="-120" yWindow="-120" windowWidth="20730" windowHeight="11160" xr2:uid="{F4F5BF43-3E26-4B28-9843-4943A1709CAB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50" i="1" l="1"/>
  <c r="AQ42" i="1"/>
  <c r="AQ41" i="1"/>
  <c r="AQ40" i="1"/>
  <c r="AQ39" i="1"/>
  <c r="AQ38" i="1"/>
  <c r="AQ37" i="1"/>
  <c r="AQ35" i="1"/>
  <c r="AQ34" i="1"/>
  <c r="AQ31" i="1"/>
  <c r="AQ33" i="1"/>
  <c r="AQ32" i="1"/>
  <c r="AQ30" i="1"/>
  <c r="AQ29" i="1"/>
  <c r="AQ28" i="1"/>
  <c r="AQ27" i="1"/>
  <c r="AQ24" i="1"/>
  <c r="AQ23" i="1"/>
  <c r="AQ22" i="1"/>
  <c r="AQ21" i="1"/>
  <c r="AQ20" i="1"/>
  <c r="AN42" i="1"/>
  <c r="AJ42" i="1"/>
  <c r="AE42" i="1"/>
  <c r="Z42" i="1"/>
  <c r="T42" i="1"/>
  <c r="AQ36" i="1"/>
  <c r="AQ26" i="1"/>
  <c r="AQ25" i="1"/>
  <c r="G39" i="1"/>
  <c r="G38" i="1"/>
  <c r="G34" i="1"/>
  <c r="G33" i="1"/>
  <c r="G28" i="1"/>
  <c r="G21" i="1"/>
  <c r="G20" i="1"/>
  <c r="AP63" i="1" l="1"/>
  <c r="AQ63" i="1"/>
  <c r="AQ64" i="1" s="1"/>
  <c r="AQ55" i="1"/>
  <c r="R55" i="1"/>
  <c r="AB50" i="1"/>
  <c r="Z50" i="1"/>
  <c r="X50" i="1"/>
  <c r="V50" i="1"/>
  <c r="T50" i="1"/>
  <c r="G50" i="1"/>
  <c r="AC42" i="1"/>
  <c r="AA42" i="1"/>
  <c r="W42" i="1"/>
  <c r="Q42" i="1"/>
  <c r="AJ18" i="1"/>
  <c r="AA18" i="1"/>
  <c r="K18" i="1" l="1"/>
  <c r="L18" i="1" s="1"/>
  <c r="I18" i="1"/>
  <c r="H18" i="1"/>
  <c r="F18" i="1"/>
  <c r="E18" i="1"/>
  <c r="D18" i="1"/>
  <c r="C18" i="1"/>
  <c r="E42" i="1"/>
  <c r="D42" i="1"/>
  <c r="C42" i="1"/>
  <c r="B42" i="1"/>
  <c r="J18" i="1" l="1"/>
  <c r="M18" i="1"/>
  <c r="G42" i="1"/>
  <c r="N42" i="1" s="1"/>
  <c r="O61" i="1" l="1"/>
  <c r="AQ61" i="1" s="1"/>
  <c r="B58" i="1"/>
  <c r="AQ58" i="1" s="1"/>
  <c r="Q55" i="1"/>
  <c r="Q45" i="1"/>
  <c r="P50" i="1"/>
  <c r="O50" i="1"/>
  <c r="Q50" i="1" s="1"/>
  <c r="U50" i="1"/>
  <c r="AA50" i="1"/>
  <c r="S50" i="1"/>
  <c r="Y50" i="1"/>
  <c r="W50" i="1"/>
  <c r="V18" i="1"/>
  <c r="AE18" i="1"/>
  <c r="Z18" i="1"/>
  <c r="U18" i="1"/>
  <c r="X18" i="1"/>
  <c r="T18" i="1"/>
  <c r="R18" i="1"/>
  <c r="S18" i="1"/>
  <c r="AI18" i="1"/>
  <c r="AK18" i="1" s="1"/>
  <c r="AG18" i="1"/>
  <c r="AH18" i="1" s="1"/>
  <c r="AB18" i="1"/>
  <c r="AD18" i="1" s="1"/>
  <c r="Q18" i="1"/>
  <c r="R42" i="1"/>
  <c r="V42" i="1"/>
  <c r="AD42" i="1"/>
  <c r="AG42" i="1"/>
  <c r="AI42" i="1"/>
  <c r="AF42" i="1"/>
  <c r="AO42" i="1"/>
  <c r="AP42" i="1" s="1"/>
  <c r="AL42" i="1"/>
  <c r="AK42" i="1"/>
  <c r="AH42" i="1"/>
  <c r="Y42" i="1"/>
  <c r="X42" i="1"/>
  <c r="AM42" i="1"/>
  <c r="U42" i="1"/>
  <c r="S42" i="1"/>
  <c r="AB42" i="1"/>
  <c r="P18" i="1"/>
  <c r="O55" i="1"/>
  <c r="O42" i="1"/>
  <c r="O18" i="1"/>
  <c r="B18" i="1"/>
  <c r="G18" i="1" s="1"/>
  <c r="W18" i="1" l="1"/>
  <c r="AQ45" i="1"/>
  <c r="T45" i="1"/>
  <c r="AQ18" i="1"/>
  <c r="N18" i="1"/>
</calcChain>
</file>

<file path=xl/sharedStrings.xml><?xml version="1.0" encoding="utf-8"?>
<sst xmlns="http://schemas.openxmlformats.org/spreadsheetml/2006/main" count="154" uniqueCount="120">
  <si>
    <t>№ 1</t>
  </si>
  <si>
    <t>№ 2</t>
  </si>
  <si>
    <t>№ 3</t>
  </si>
  <si>
    <t>№ 4</t>
  </si>
  <si>
    <t>№5</t>
  </si>
  <si>
    <t>№ 6</t>
  </si>
  <si>
    <t>№ 7</t>
  </si>
  <si>
    <t>№ 8</t>
  </si>
  <si>
    <t>№ 9</t>
  </si>
  <si>
    <t>№ 10</t>
  </si>
  <si>
    <t>№ 11</t>
  </si>
  <si>
    <t>Княжицький</t>
  </si>
  <si>
    <t xml:space="preserve">Требухівський </t>
  </si>
  <si>
    <t>Барвінок</t>
  </si>
  <si>
    <t>Віночок</t>
  </si>
  <si>
    <t>Вишенька</t>
  </si>
  <si>
    <t>Вулик</t>
  </si>
  <si>
    <t>Дивосвіт</t>
  </si>
  <si>
    <t>Джерельце</t>
  </si>
  <si>
    <t>Зірочка</t>
  </si>
  <si>
    <t>Золота рибка</t>
  </si>
  <si>
    <t>Золотий ключик</t>
  </si>
  <si>
    <t>Казка</t>
  </si>
  <si>
    <t>Калинка</t>
  </si>
  <si>
    <t>Капітошка</t>
  </si>
  <si>
    <t>Ластівка</t>
  </si>
  <si>
    <t>Лісова казка</t>
  </si>
  <si>
    <t>Малятко</t>
  </si>
  <si>
    <t>Оленка</t>
  </si>
  <si>
    <t>Перлинка</t>
  </si>
  <si>
    <t>Ромашка</t>
  </si>
  <si>
    <t>Сонечко</t>
  </si>
  <si>
    <t>Червоні вітрила</t>
  </si>
  <si>
    <t>Ялинка</t>
  </si>
  <si>
    <t>Країна дитинства</t>
  </si>
  <si>
    <t>підручники 3110</t>
  </si>
  <si>
    <t>ЗЗСО</t>
  </si>
  <si>
    <t>ЗДО</t>
  </si>
  <si>
    <t>ДЮСШ</t>
  </si>
  <si>
    <t>Камелія</t>
  </si>
  <si>
    <t>ПТДЮ</t>
  </si>
  <si>
    <t>ЦНПВ</t>
  </si>
  <si>
    <t>ЗПО</t>
  </si>
  <si>
    <t>РАЗОМ</t>
  </si>
  <si>
    <t>№ 12</t>
  </si>
  <si>
    <t>подарунки новорічні 2210</t>
  </si>
  <si>
    <t>ЦРД № 11</t>
  </si>
  <si>
    <t>Г/г</t>
  </si>
  <si>
    <t>ІНШІ</t>
  </si>
  <si>
    <t>Ц/б</t>
  </si>
  <si>
    <t>ІРЦ</t>
  </si>
  <si>
    <t>ЦПРПП</t>
  </si>
  <si>
    <t>Єдина школа 2240</t>
  </si>
  <si>
    <t>поточні ремонти 2240</t>
  </si>
  <si>
    <t>пандус</t>
  </si>
  <si>
    <t>група</t>
  </si>
  <si>
    <t>вхідна частина, ганки</t>
  </si>
  <si>
    <t>відеоспостереження</t>
  </si>
  <si>
    <t>медблок</t>
  </si>
  <si>
    <t>музична, спортивна зала</t>
  </si>
  <si>
    <t>дах</t>
  </si>
  <si>
    <t>вентиляція харчоблоку</t>
  </si>
  <si>
    <t>каналізаія</t>
  </si>
  <si>
    <t>електрощитові</t>
  </si>
  <si>
    <t>обробка горища</t>
  </si>
  <si>
    <t>блискавкозахист</t>
  </si>
  <si>
    <t>хол, коридор, роздягальні</t>
  </si>
  <si>
    <t>комора харчоблоку</t>
  </si>
  <si>
    <t>павільйони</t>
  </si>
  <si>
    <t>пожежний водопровід внутрішній</t>
  </si>
  <si>
    <t>каналізація</t>
  </si>
  <si>
    <t>відмостя</t>
  </si>
  <si>
    <t>відмостя, цоколь, водовідведення</t>
  </si>
  <si>
    <t>майстерня</t>
  </si>
  <si>
    <t>савузли</t>
  </si>
  <si>
    <t>освітлення класів</t>
  </si>
  <si>
    <t>комора</t>
  </si>
  <si>
    <t>класи, бібліотека</t>
  </si>
  <si>
    <t>тепломережа</t>
  </si>
  <si>
    <t>санітарна зона біля харчоблоку</t>
  </si>
  <si>
    <t>клас хореографії</t>
  </si>
  <si>
    <t>демонтаж будівлі</t>
  </si>
  <si>
    <t>т.у.</t>
  </si>
  <si>
    <t>Джура 2210</t>
  </si>
  <si>
    <t>лижна база</t>
  </si>
  <si>
    <t>коридори</t>
  </si>
  <si>
    <t>підвезення 2240</t>
  </si>
  <si>
    <t>РАЗОМ ЗА ПРОГРАМОЮ</t>
  </si>
  <si>
    <t>спортивне обладнання</t>
  </si>
  <si>
    <t>обладнання на майданчик</t>
  </si>
  <si>
    <t>холодильне обладнання</t>
  </si>
  <si>
    <t>посудомийна машина</t>
  </si>
  <si>
    <t>тістоміс</t>
  </si>
  <si>
    <t>плита електрична</t>
  </si>
  <si>
    <t>пароконвектомат</t>
  </si>
  <si>
    <t>РАЗОМ 3110</t>
  </si>
  <si>
    <t>придбання 3110</t>
  </si>
  <si>
    <t>капітальні 3132</t>
  </si>
  <si>
    <t>вентиляція сортивного залу</t>
  </si>
  <si>
    <t>вентиляція укриття</t>
  </si>
  <si>
    <t>укриття</t>
  </si>
  <si>
    <t>РАЗОМ 3132</t>
  </si>
  <si>
    <t>ремонт приміщень</t>
  </si>
  <si>
    <t>мережі</t>
  </si>
  <si>
    <t>безпека</t>
  </si>
  <si>
    <t>будівля</t>
  </si>
  <si>
    <t>вентиляція</t>
  </si>
  <si>
    <t>РАЗОМ бюджет розвитку</t>
  </si>
  <si>
    <t>РАЗОМ загальний фонд</t>
  </si>
  <si>
    <t>другий вихід укриття</t>
  </si>
  <si>
    <t>витяжка укриття</t>
  </si>
  <si>
    <t>приміщення</t>
  </si>
  <si>
    <t>територія</t>
  </si>
  <si>
    <t>козацький гарт 2240</t>
  </si>
  <si>
    <t>ми сильні духом 2240</t>
  </si>
  <si>
    <t>РАЗОМ 2210</t>
  </si>
  <si>
    <t>заходи національно-патріотичного</t>
  </si>
  <si>
    <t>проведення семінарів 2240</t>
  </si>
  <si>
    <t>РАЗОМ ЗА ПРОГРАМОЮ загальний фонд</t>
  </si>
  <si>
    <t>РАЗОМ ЗА ПРОГРАМОЮ бюджет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</si>
</sst>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/>
    <xf numFmtId="0" fontId="0" fillId="0" borderId="5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2" xfId="0" applyBorder="1"/>
    <xf numFmtId="0" fontId="0" fillId="0" borderId="15" xfId="0" applyBorder="1"/>
    <xf numFmtId="0" fontId="1" fillId="0" borderId="7" xfId="0" applyFont="1" applyBorder="1" applyAlignment="1">
      <alignment horizontal="center" vertical="center"/>
    </xf>
    <xf numFmtId="0" fontId="0" fillId="0" borderId="17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8" xfId="0" applyFont="1" applyBorder="1" applyAlignment="1">
      <alignment horizontal="right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/>
    <xf numFmtId="0" fontId="2" fillId="0" borderId="36" xfId="0" applyFont="1" applyBorder="1" applyAlignment="1">
      <alignment horizontal="center" vertical="center" wrapText="1"/>
    </xf>
    <xf numFmtId="0" fontId="1" fillId="0" borderId="23" xfId="0" applyFont="1" applyBorder="1"/>
    <xf numFmtId="0" fontId="2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4" fillId="0" borderId="22" xfId="0" applyFont="1" applyBorder="1"/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5" xfId="0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1" fillId="0" borderId="9" xfId="0" applyFont="1" applyBorder="1"/>
    <xf numFmtId="0" fontId="0" fillId="0" borderId="4" xfId="0" applyBorder="1"/>
    <xf numFmtId="0" fontId="1" fillId="0" borderId="7" xfId="0" applyFont="1" applyBorder="1"/>
    <xf numFmtId="0" fontId="0" fillId="0" borderId="6" xfId="0" applyBorder="1"/>
    <xf numFmtId="0" fontId="1" fillId="0" borderId="24" xfId="0" applyFont="1" applyBorder="1"/>
    <xf numFmtId="0" fontId="0" fillId="0" borderId="4" xfId="0" applyFont="1" applyBorder="1" applyAlignment="1">
      <alignment horizontal="left"/>
    </xf>
    <xf numFmtId="0" fontId="0" fillId="0" borderId="0" xfId="0" applyBorder="1" applyAlignment="1"/>
    <xf numFmtId="0" fontId="0" fillId="0" borderId="23" xfId="0" applyBorder="1"/>
    <xf numFmtId="0" fontId="0" fillId="0" borderId="39" xfId="0" applyBorder="1"/>
    <xf numFmtId="0" fontId="0" fillId="0" borderId="29" xfId="0" applyBorder="1"/>
    <xf numFmtId="0" fontId="0" fillId="0" borderId="30" xfId="0" applyFont="1" applyBorder="1" applyAlignment="1">
      <alignment horizontal="center" vertical="center"/>
    </xf>
    <xf numFmtId="0" fontId="4" fillId="0" borderId="21" xfId="0" applyFont="1" applyBorder="1"/>
    <xf numFmtId="0" fontId="0" fillId="0" borderId="34" xfId="0" applyFont="1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30" xfId="0" applyBorder="1"/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0" fillId="0" borderId="24" xfId="0" applyBorder="1"/>
    <xf numFmtId="0" fontId="0" fillId="0" borderId="7" xfId="0" applyBorder="1"/>
    <xf numFmtId="0" fontId="5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34" xfId="0" applyFont="1" applyBorder="1" applyAlignment="1">
      <alignment horizontal="left"/>
    </xf>
    <xf numFmtId="0" fontId="1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Border="1"/>
    <xf numFmtId="0" fontId="0" fillId="0" borderId="52" xfId="0" applyBorder="1"/>
    <xf numFmtId="0" fontId="0" fillId="0" borderId="19" xfId="0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0" fontId="4" fillId="0" borderId="9" xfId="0" applyFont="1" applyBorder="1"/>
    <xf numFmtId="0" fontId="4" fillId="0" borderId="49" xfId="0" applyFont="1" applyBorder="1" applyAlignment="1"/>
    <xf numFmtId="0" fontId="4" fillId="0" borderId="9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/>
    <xf numFmtId="0" fontId="0" fillId="0" borderId="13" xfId="0" applyBorder="1" applyAlignment="1"/>
    <xf numFmtId="0" fontId="0" fillId="0" borderId="47" xfId="0" applyBorder="1" applyAlignment="1"/>
    <xf numFmtId="0" fontId="0" fillId="0" borderId="14" xfId="0" applyBorder="1" applyAlignment="1"/>
    <xf numFmtId="0" fontId="1" fillId="0" borderId="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509-973A-4D02-A73E-876237C18FBC}">
  <dimension ref="A1:BF64"/>
  <sheetViews>
    <sheetView tabSelected="1" topLeftCell="AD52" zoomScale="69" zoomScaleNormal="69" workbookViewId="0">
      <selection activeCell="AQ51" sqref="AQ51"/>
    </sheetView>
  </sheetViews>
  <sheetFormatPr defaultRowHeight="15" x14ac:dyDescent="0.25"/>
  <cols>
    <col min="1" max="1" width="16.42578125" customWidth="1"/>
    <col min="2" max="14" width="11.42578125" style="3" customWidth="1"/>
    <col min="15" max="15" width="11" style="3" customWidth="1"/>
    <col min="16" max="16" width="9.140625" style="3"/>
    <col min="17" max="17" width="10.28515625" style="3" customWidth="1"/>
    <col min="18" max="18" width="11.85546875" style="3" customWidth="1"/>
    <col min="19" max="22" width="9.140625" style="3"/>
    <col min="23" max="23" width="12" style="3" customWidth="1"/>
    <col min="24" max="25" width="9.140625" style="3"/>
    <col min="26" max="26" width="11.85546875" style="3" customWidth="1"/>
    <col min="27" max="37" width="9.140625" style="3"/>
    <col min="43" max="43" width="15.140625" customWidth="1"/>
    <col min="44" max="47" width="9.140625" style="23"/>
  </cols>
  <sheetData>
    <row r="1" spans="1:58" ht="15.75" thickBot="1" x14ac:dyDescent="0.3">
      <c r="A1">
        <v>2024</v>
      </c>
    </row>
    <row r="2" spans="1:58" ht="15.75" thickBot="1" x14ac:dyDescent="0.3">
      <c r="A2" s="5"/>
      <c r="B2" s="164" t="s">
        <v>35</v>
      </c>
      <c r="C2" s="177" t="s">
        <v>96</v>
      </c>
      <c r="D2" s="178"/>
      <c r="E2" s="178"/>
      <c r="F2" s="179"/>
      <c r="G2" s="63"/>
      <c r="H2" s="180" t="s">
        <v>97</v>
      </c>
      <c r="I2" s="181"/>
      <c r="J2" s="181"/>
      <c r="K2" s="181"/>
      <c r="L2" s="87"/>
      <c r="M2" s="75"/>
      <c r="N2" s="168" t="s">
        <v>107</v>
      </c>
      <c r="O2" s="166" t="s">
        <v>45</v>
      </c>
      <c r="P2" s="168" t="s">
        <v>52</v>
      </c>
      <c r="Q2" s="170" t="s">
        <v>53</v>
      </c>
      <c r="R2" s="171"/>
      <c r="S2" s="171"/>
      <c r="T2" s="171"/>
      <c r="U2" s="171"/>
      <c r="V2" s="171"/>
      <c r="W2" s="172"/>
      <c r="X2" s="171"/>
      <c r="Y2" s="171"/>
      <c r="Z2" s="171"/>
      <c r="AA2" s="171"/>
      <c r="AB2" s="171"/>
      <c r="AC2" s="172"/>
      <c r="AD2" s="173"/>
      <c r="AE2" s="174"/>
      <c r="AF2" s="174"/>
      <c r="AG2" s="174"/>
      <c r="AH2" s="173"/>
      <c r="AI2" s="174"/>
      <c r="AJ2" s="174"/>
      <c r="AK2" s="173"/>
      <c r="AL2" s="174"/>
      <c r="AM2" s="175"/>
      <c r="AN2" s="175"/>
      <c r="AO2" s="176"/>
      <c r="AP2" s="114"/>
    </row>
    <row r="3" spans="1:58" ht="82.5" customHeight="1" x14ac:dyDescent="0.25">
      <c r="A3" s="5"/>
      <c r="B3" s="165"/>
      <c r="C3" s="22" t="s">
        <v>91</v>
      </c>
      <c r="D3" s="22" t="s">
        <v>92</v>
      </c>
      <c r="E3" s="22" t="s">
        <v>93</v>
      </c>
      <c r="F3" s="41" t="s">
        <v>94</v>
      </c>
      <c r="G3" s="64" t="s">
        <v>95</v>
      </c>
      <c r="H3" s="29" t="s">
        <v>98</v>
      </c>
      <c r="I3" s="6" t="s">
        <v>99</v>
      </c>
      <c r="J3" s="74" t="s">
        <v>106</v>
      </c>
      <c r="K3" s="6" t="s">
        <v>100</v>
      </c>
      <c r="L3" s="88" t="s">
        <v>100</v>
      </c>
      <c r="M3" s="76" t="s">
        <v>101</v>
      </c>
      <c r="N3" s="169"/>
      <c r="O3" s="167"/>
      <c r="P3" s="169"/>
      <c r="Q3" s="29" t="s">
        <v>77</v>
      </c>
      <c r="R3" s="6" t="s">
        <v>58</v>
      </c>
      <c r="S3" s="6" t="s">
        <v>73</v>
      </c>
      <c r="T3" s="6" t="s">
        <v>74</v>
      </c>
      <c r="U3" s="6" t="s">
        <v>76</v>
      </c>
      <c r="V3" s="74" t="s">
        <v>79</v>
      </c>
      <c r="W3" s="83" t="s">
        <v>102</v>
      </c>
      <c r="X3" s="29" t="s">
        <v>75</v>
      </c>
      <c r="Y3" s="29"/>
      <c r="Z3" s="6" t="s">
        <v>63</v>
      </c>
      <c r="AA3" s="6" t="s">
        <v>78</v>
      </c>
      <c r="AB3" s="74" t="s">
        <v>70</v>
      </c>
      <c r="AC3" s="94"/>
      <c r="AD3" s="83" t="s">
        <v>103</v>
      </c>
      <c r="AE3" s="6" t="s">
        <v>65</v>
      </c>
      <c r="AF3" s="74"/>
      <c r="AG3" s="74" t="s">
        <v>64</v>
      </c>
      <c r="AH3" s="83" t="s">
        <v>104</v>
      </c>
      <c r="AI3" s="6" t="s">
        <v>71</v>
      </c>
      <c r="AJ3" s="74" t="s">
        <v>60</v>
      </c>
      <c r="AK3" s="85" t="s">
        <v>105</v>
      </c>
      <c r="AL3" s="11"/>
      <c r="AM3" s="106"/>
      <c r="AN3" s="106"/>
      <c r="AO3" s="31"/>
      <c r="AP3" s="106"/>
      <c r="AQ3" s="29" t="s">
        <v>108</v>
      </c>
      <c r="AR3" s="24"/>
      <c r="AS3" s="24"/>
      <c r="AT3" s="24"/>
      <c r="AU3" s="24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x14ac:dyDescent="0.25">
      <c r="A4" s="1" t="s">
        <v>0</v>
      </c>
      <c r="B4" s="4">
        <v>50</v>
      </c>
      <c r="C4" s="4"/>
      <c r="D4" s="4"/>
      <c r="E4" s="4"/>
      <c r="F4" s="27"/>
      <c r="G4" s="65"/>
      <c r="H4" s="55"/>
      <c r="I4" s="4"/>
      <c r="J4" s="27"/>
      <c r="K4" s="4"/>
      <c r="L4" s="89"/>
      <c r="M4" s="65"/>
      <c r="N4" s="65"/>
      <c r="O4" s="77">
        <v>25.9</v>
      </c>
      <c r="P4" s="65">
        <v>51.38</v>
      </c>
      <c r="Q4" s="55">
        <v>400</v>
      </c>
      <c r="R4" s="4"/>
      <c r="S4" s="4"/>
      <c r="T4" s="4"/>
      <c r="U4" s="4"/>
      <c r="V4" s="27"/>
      <c r="W4" s="65"/>
      <c r="X4" s="55"/>
      <c r="Y4" s="55"/>
      <c r="Z4" s="4"/>
      <c r="AA4" s="4"/>
      <c r="AB4" s="27">
        <v>350</v>
      </c>
      <c r="AC4" s="89"/>
      <c r="AD4" s="65"/>
      <c r="AE4" s="4"/>
      <c r="AF4" s="27"/>
      <c r="AG4" s="27">
        <v>300</v>
      </c>
      <c r="AH4" s="65"/>
      <c r="AI4" s="4"/>
      <c r="AJ4" s="27"/>
      <c r="AK4" s="65"/>
      <c r="AL4" s="11"/>
      <c r="AM4" s="106"/>
      <c r="AN4" s="106"/>
      <c r="AO4" s="31"/>
      <c r="AP4" s="106"/>
      <c r="AQ4" s="11"/>
    </row>
    <row r="5" spans="1:58" x14ac:dyDescent="0.25">
      <c r="A5" s="1" t="s">
        <v>1</v>
      </c>
      <c r="B5" s="4">
        <v>114</v>
      </c>
      <c r="C5" s="4"/>
      <c r="D5" s="4"/>
      <c r="E5" s="4"/>
      <c r="F5" s="27"/>
      <c r="G5" s="65"/>
      <c r="H5" s="55"/>
      <c r="I5" s="4"/>
      <c r="J5" s="27"/>
      <c r="K5" s="4"/>
      <c r="L5" s="89"/>
      <c r="M5" s="65"/>
      <c r="N5" s="65"/>
      <c r="O5" s="77">
        <v>69.599999999999994</v>
      </c>
      <c r="P5" s="65">
        <v>140</v>
      </c>
      <c r="Q5" s="55"/>
      <c r="R5" s="4"/>
      <c r="S5" s="4"/>
      <c r="T5" s="4"/>
      <c r="U5" s="4"/>
      <c r="V5" s="27"/>
      <c r="W5" s="65"/>
      <c r="X5" s="55"/>
      <c r="Y5" s="55"/>
      <c r="Z5" s="4"/>
      <c r="AA5" s="4"/>
      <c r="AB5" s="27"/>
      <c r="AC5" s="89"/>
      <c r="AD5" s="65"/>
      <c r="AE5" s="4"/>
      <c r="AF5" s="27"/>
      <c r="AG5" s="27"/>
      <c r="AH5" s="65"/>
      <c r="AI5" s="4">
        <v>300</v>
      </c>
      <c r="AJ5" s="27"/>
      <c r="AK5" s="65"/>
      <c r="AL5" s="11"/>
      <c r="AM5" s="106"/>
      <c r="AN5" s="106"/>
      <c r="AO5" s="31"/>
      <c r="AP5" s="106"/>
      <c r="AQ5" s="11"/>
    </row>
    <row r="6" spans="1:58" x14ac:dyDescent="0.25">
      <c r="A6" s="1" t="s">
        <v>2</v>
      </c>
      <c r="B6" s="4">
        <v>30</v>
      </c>
      <c r="C6" s="4"/>
      <c r="D6" s="4"/>
      <c r="E6" s="4"/>
      <c r="F6" s="27"/>
      <c r="G6" s="65"/>
      <c r="H6" s="55"/>
      <c r="I6" s="4"/>
      <c r="J6" s="27"/>
      <c r="K6" s="4"/>
      <c r="L6" s="89"/>
      <c r="M6" s="65"/>
      <c r="N6" s="65"/>
      <c r="O6" s="77">
        <v>40.1</v>
      </c>
      <c r="P6" s="65">
        <v>70</v>
      </c>
      <c r="Q6" s="55"/>
      <c r="R6" s="4"/>
      <c r="S6" s="4">
        <v>1500</v>
      </c>
      <c r="T6" s="4"/>
      <c r="U6" s="4"/>
      <c r="V6" s="27"/>
      <c r="W6" s="65"/>
      <c r="X6" s="55"/>
      <c r="Y6" s="55"/>
      <c r="Z6" s="4"/>
      <c r="AA6" s="4"/>
      <c r="AB6" s="27"/>
      <c r="AC6" s="89"/>
      <c r="AD6" s="65"/>
      <c r="AE6" s="4"/>
      <c r="AF6" s="27"/>
      <c r="AG6" s="27"/>
      <c r="AH6" s="65"/>
      <c r="AI6" s="4"/>
      <c r="AJ6" s="27"/>
      <c r="AK6" s="65"/>
      <c r="AL6" s="11"/>
      <c r="AM6" s="106"/>
      <c r="AN6" s="106"/>
      <c r="AO6" s="31"/>
      <c r="AP6" s="106"/>
      <c r="AQ6" s="11"/>
    </row>
    <row r="7" spans="1:58" x14ac:dyDescent="0.25">
      <c r="A7" s="1" t="s">
        <v>3</v>
      </c>
      <c r="B7" s="4"/>
      <c r="C7" s="4"/>
      <c r="D7" s="4"/>
      <c r="E7" s="4"/>
      <c r="F7" s="27"/>
      <c r="G7" s="65"/>
      <c r="H7" s="55">
        <v>2500</v>
      </c>
      <c r="I7" s="4"/>
      <c r="J7" s="27"/>
      <c r="K7" s="4"/>
      <c r="L7" s="89"/>
      <c r="M7" s="65"/>
      <c r="N7" s="65"/>
      <c r="O7" s="77">
        <v>53</v>
      </c>
      <c r="P7" s="65"/>
      <c r="Q7" s="55"/>
      <c r="R7" s="4"/>
      <c r="S7" s="4"/>
      <c r="T7" s="4"/>
      <c r="U7" s="4"/>
      <c r="V7" s="27"/>
      <c r="W7" s="65"/>
      <c r="X7" s="55"/>
      <c r="Y7" s="55"/>
      <c r="Z7" s="4"/>
      <c r="AA7" s="4"/>
      <c r="AB7" s="27"/>
      <c r="AC7" s="89"/>
      <c r="AD7" s="65"/>
      <c r="AE7" s="4"/>
      <c r="AF7" s="27"/>
      <c r="AG7" s="27"/>
      <c r="AH7" s="65"/>
      <c r="AI7" s="4"/>
      <c r="AJ7" s="27"/>
      <c r="AK7" s="65"/>
      <c r="AL7" s="11"/>
      <c r="AM7" s="106"/>
      <c r="AN7" s="106"/>
      <c r="AO7" s="31"/>
      <c r="AP7" s="106"/>
      <c r="AQ7" s="11"/>
    </row>
    <row r="8" spans="1:58" x14ac:dyDescent="0.25">
      <c r="A8" s="1" t="s">
        <v>4</v>
      </c>
      <c r="B8" s="4"/>
      <c r="C8" s="4">
        <v>500</v>
      </c>
      <c r="D8" s="4">
        <v>35</v>
      </c>
      <c r="E8" s="4"/>
      <c r="F8" s="27"/>
      <c r="G8" s="65"/>
      <c r="H8" s="55"/>
      <c r="I8" s="4"/>
      <c r="J8" s="27"/>
      <c r="K8" s="4"/>
      <c r="L8" s="89"/>
      <c r="M8" s="65"/>
      <c r="N8" s="65"/>
      <c r="O8" s="77">
        <v>95.8</v>
      </c>
      <c r="P8" s="65"/>
      <c r="Q8" s="55"/>
      <c r="R8" s="4">
        <v>200</v>
      </c>
      <c r="S8" s="4"/>
      <c r="T8" s="4">
        <v>500</v>
      </c>
      <c r="U8" s="4"/>
      <c r="V8" s="27"/>
      <c r="W8" s="65"/>
      <c r="X8" s="55"/>
      <c r="Y8" s="55"/>
      <c r="Z8" s="4"/>
      <c r="AA8" s="4"/>
      <c r="AB8" s="27"/>
      <c r="AC8" s="89"/>
      <c r="AD8" s="65"/>
      <c r="AE8" s="4"/>
      <c r="AF8" s="27"/>
      <c r="AG8" s="27"/>
      <c r="AH8" s="65"/>
      <c r="AI8" s="4"/>
      <c r="AJ8" s="27"/>
      <c r="AK8" s="65"/>
      <c r="AL8" s="11"/>
      <c r="AM8" s="106"/>
      <c r="AN8" s="106"/>
      <c r="AO8" s="31"/>
      <c r="AP8" s="106"/>
      <c r="AQ8" s="11"/>
    </row>
    <row r="9" spans="1:58" x14ac:dyDescent="0.25">
      <c r="A9" s="1" t="s">
        <v>5</v>
      </c>
      <c r="B9" s="4"/>
      <c r="C9" s="4"/>
      <c r="D9" s="4">
        <v>30</v>
      </c>
      <c r="E9" s="4">
        <v>48.5</v>
      </c>
      <c r="F9" s="27"/>
      <c r="G9" s="65"/>
      <c r="H9" s="55"/>
      <c r="I9" s="4"/>
      <c r="J9" s="27"/>
      <c r="K9" s="4"/>
      <c r="L9" s="89"/>
      <c r="M9" s="65"/>
      <c r="N9" s="65"/>
      <c r="O9" s="77">
        <v>37.200000000000003</v>
      </c>
      <c r="P9" s="65">
        <v>70.77</v>
      </c>
      <c r="Q9" s="55"/>
      <c r="R9" s="4"/>
      <c r="S9" s="4"/>
      <c r="T9" s="4"/>
      <c r="U9" s="4"/>
      <c r="V9" s="27"/>
      <c r="W9" s="65"/>
      <c r="X9" s="55">
        <v>400</v>
      </c>
      <c r="Y9" s="55"/>
      <c r="Z9" s="4"/>
      <c r="AA9" s="4"/>
      <c r="AB9" s="27"/>
      <c r="AC9" s="89"/>
      <c r="AD9" s="65"/>
      <c r="AE9" s="4"/>
      <c r="AF9" s="27"/>
      <c r="AG9" s="27"/>
      <c r="AH9" s="65"/>
      <c r="AI9" s="4"/>
      <c r="AJ9" s="27"/>
      <c r="AK9" s="65"/>
      <c r="AL9" s="11"/>
      <c r="AM9" s="106"/>
      <c r="AN9" s="106"/>
      <c r="AO9" s="31"/>
      <c r="AP9" s="106"/>
      <c r="AQ9" s="11"/>
    </row>
    <row r="10" spans="1:58" x14ac:dyDescent="0.25">
      <c r="A10" s="1" t="s">
        <v>6</v>
      </c>
      <c r="B10" s="4">
        <v>180</v>
      </c>
      <c r="C10" s="4"/>
      <c r="D10" s="4"/>
      <c r="E10" s="4"/>
      <c r="F10" s="27">
        <v>400</v>
      </c>
      <c r="G10" s="65"/>
      <c r="H10" s="55"/>
      <c r="I10" s="4"/>
      <c r="J10" s="27"/>
      <c r="K10" s="4"/>
      <c r="L10" s="89"/>
      <c r="M10" s="65"/>
      <c r="N10" s="65"/>
      <c r="O10" s="77">
        <v>69.099999999999994</v>
      </c>
      <c r="P10" s="65"/>
      <c r="Q10" s="55"/>
      <c r="R10" s="4"/>
      <c r="S10" s="4"/>
      <c r="T10" s="4"/>
      <c r="U10" s="4">
        <v>200</v>
      </c>
      <c r="V10" s="27"/>
      <c r="W10" s="65"/>
      <c r="X10" s="55"/>
      <c r="Y10" s="55"/>
      <c r="Z10" s="4"/>
      <c r="AA10" s="4"/>
      <c r="AB10" s="27"/>
      <c r="AC10" s="89"/>
      <c r="AD10" s="65"/>
      <c r="AE10" s="4"/>
      <c r="AF10" s="27"/>
      <c r="AG10" s="27"/>
      <c r="AH10" s="65"/>
      <c r="AI10" s="4"/>
      <c r="AJ10" s="27"/>
      <c r="AK10" s="65"/>
      <c r="AL10" s="11"/>
      <c r="AM10" s="106"/>
      <c r="AN10" s="106"/>
      <c r="AO10" s="31"/>
      <c r="AP10" s="106"/>
      <c r="AQ10" s="11"/>
    </row>
    <row r="11" spans="1:58" x14ac:dyDescent="0.25">
      <c r="A11" s="1" t="s">
        <v>7</v>
      </c>
      <c r="B11" s="4"/>
      <c r="C11" s="4"/>
      <c r="D11" s="4"/>
      <c r="E11" s="4"/>
      <c r="F11" s="27">
        <v>400</v>
      </c>
      <c r="G11" s="65"/>
      <c r="H11" s="55"/>
      <c r="I11" s="4"/>
      <c r="J11" s="27"/>
      <c r="K11" s="4"/>
      <c r="L11" s="89"/>
      <c r="M11" s="65"/>
      <c r="N11" s="65"/>
      <c r="O11" s="77">
        <v>60.2</v>
      </c>
      <c r="P11" s="65"/>
      <c r="Q11" s="55">
        <v>80</v>
      </c>
      <c r="R11" s="4"/>
      <c r="S11" s="4"/>
      <c r="T11" s="4"/>
      <c r="U11" s="4"/>
      <c r="V11" s="27"/>
      <c r="W11" s="65"/>
      <c r="X11" s="55"/>
      <c r="Y11" s="55"/>
      <c r="Z11" s="4">
        <v>200</v>
      </c>
      <c r="AA11" s="4"/>
      <c r="AB11" s="27"/>
      <c r="AC11" s="89"/>
      <c r="AD11" s="65"/>
      <c r="AE11" s="4"/>
      <c r="AF11" s="27"/>
      <c r="AG11" s="27"/>
      <c r="AH11" s="65"/>
      <c r="AI11" s="4"/>
      <c r="AJ11" s="27"/>
      <c r="AK11" s="65"/>
      <c r="AL11" s="11"/>
      <c r="AM11" s="106"/>
      <c r="AN11" s="106"/>
      <c r="AO11" s="31"/>
      <c r="AP11" s="106"/>
      <c r="AQ11" s="11"/>
    </row>
    <row r="12" spans="1:58" x14ac:dyDescent="0.25">
      <c r="A12" s="1" t="s">
        <v>8</v>
      </c>
      <c r="B12" s="4">
        <v>25</v>
      </c>
      <c r="C12" s="4"/>
      <c r="D12" s="4"/>
      <c r="E12" s="4"/>
      <c r="F12" s="27"/>
      <c r="G12" s="65"/>
      <c r="H12" s="55"/>
      <c r="I12" s="4"/>
      <c r="J12" s="27"/>
      <c r="K12" s="4"/>
      <c r="L12" s="89"/>
      <c r="M12" s="65"/>
      <c r="N12" s="65"/>
      <c r="O12" s="77">
        <v>71.3</v>
      </c>
      <c r="P12" s="65">
        <v>129</v>
      </c>
      <c r="Q12" s="55"/>
      <c r="R12" s="4"/>
      <c r="S12" s="4"/>
      <c r="T12" s="4"/>
      <c r="U12" s="4"/>
      <c r="V12" s="27"/>
      <c r="W12" s="65"/>
      <c r="X12" s="55"/>
      <c r="Y12" s="55"/>
      <c r="Z12" s="4">
        <v>300</v>
      </c>
      <c r="AA12" s="4"/>
      <c r="AB12" s="27"/>
      <c r="AC12" s="89"/>
      <c r="AD12" s="65"/>
      <c r="AE12" s="4">
        <v>300</v>
      </c>
      <c r="AF12" s="27"/>
      <c r="AG12" s="27">
        <v>250</v>
      </c>
      <c r="AH12" s="65"/>
      <c r="AI12" s="4"/>
      <c r="AJ12" s="27">
        <v>3000</v>
      </c>
      <c r="AK12" s="65"/>
      <c r="AL12" s="11"/>
      <c r="AM12" s="106"/>
      <c r="AN12" s="106"/>
      <c r="AO12" s="31"/>
      <c r="AP12" s="106"/>
      <c r="AQ12" s="11"/>
    </row>
    <row r="13" spans="1:58" x14ac:dyDescent="0.25">
      <c r="A13" s="1" t="s">
        <v>9</v>
      </c>
      <c r="B13" s="4">
        <v>40</v>
      </c>
      <c r="C13" s="4"/>
      <c r="D13" s="4"/>
      <c r="E13" s="4"/>
      <c r="F13" s="27"/>
      <c r="G13" s="65"/>
      <c r="H13" s="55"/>
      <c r="I13" s="4"/>
      <c r="J13" s="27"/>
      <c r="K13" s="4"/>
      <c r="L13" s="89"/>
      <c r="M13" s="65"/>
      <c r="N13" s="65"/>
      <c r="O13" s="77">
        <v>81.8</v>
      </c>
      <c r="P13" s="65"/>
      <c r="Q13" s="55"/>
      <c r="R13" s="4"/>
      <c r="S13" s="4"/>
      <c r="T13" s="4"/>
      <c r="U13" s="4"/>
      <c r="V13" s="27"/>
      <c r="W13" s="65"/>
      <c r="X13" s="55"/>
      <c r="Y13" s="55"/>
      <c r="Z13" s="4"/>
      <c r="AA13" s="4"/>
      <c r="AB13" s="27"/>
      <c r="AC13" s="89"/>
      <c r="AD13" s="65"/>
      <c r="AE13" s="4"/>
      <c r="AF13" s="27"/>
      <c r="AG13" s="27"/>
      <c r="AH13" s="65"/>
      <c r="AI13" s="4"/>
      <c r="AJ13" s="27">
        <v>4000</v>
      </c>
      <c r="AK13" s="65"/>
      <c r="AL13" s="11"/>
      <c r="AM13" s="106"/>
      <c r="AN13" s="106"/>
      <c r="AO13" s="31"/>
      <c r="AP13" s="106"/>
      <c r="AQ13" s="11"/>
    </row>
    <row r="14" spans="1:58" x14ac:dyDescent="0.25">
      <c r="A14" s="1" t="s">
        <v>10</v>
      </c>
      <c r="B14" s="4"/>
      <c r="C14" s="4"/>
      <c r="D14" s="4"/>
      <c r="E14" s="4"/>
      <c r="F14" s="27"/>
      <c r="G14" s="65"/>
      <c r="H14" s="55"/>
      <c r="I14" s="4">
        <v>1450</v>
      </c>
      <c r="J14" s="27"/>
      <c r="K14" s="4">
        <v>1490</v>
      </c>
      <c r="L14" s="89"/>
      <c r="M14" s="65"/>
      <c r="N14" s="65"/>
      <c r="O14" s="77">
        <v>20.399999999999999</v>
      </c>
      <c r="P14" s="65"/>
      <c r="Q14" s="55">
        <v>199.89500000000001</v>
      </c>
      <c r="R14" s="4"/>
      <c r="S14" s="4"/>
      <c r="T14" s="4"/>
      <c r="U14" s="4"/>
      <c r="V14" s="27"/>
      <c r="W14" s="65"/>
      <c r="X14" s="55"/>
      <c r="Y14" s="55"/>
      <c r="Z14" s="4"/>
      <c r="AA14" s="4"/>
      <c r="AB14" s="27"/>
      <c r="AC14" s="89"/>
      <c r="AD14" s="65"/>
      <c r="AE14" s="4"/>
      <c r="AF14" s="27"/>
      <c r="AG14" s="27"/>
      <c r="AH14" s="65"/>
      <c r="AI14" s="4"/>
      <c r="AJ14" s="27"/>
      <c r="AK14" s="65"/>
      <c r="AL14" s="11"/>
      <c r="AM14" s="106"/>
      <c r="AN14" s="106"/>
      <c r="AO14" s="31"/>
      <c r="AP14" s="106"/>
      <c r="AQ14" s="11"/>
    </row>
    <row r="15" spans="1:58" x14ac:dyDescent="0.25">
      <c r="A15" s="1" t="s">
        <v>11</v>
      </c>
      <c r="B15" s="4"/>
      <c r="C15" s="4"/>
      <c r="D15" s="4"/>
      <c r="E15" s="4"/>
      <c r="F15" s="27">
        <v>400</v>
      </c>
      <c r="G15" s="65"/>
      <c r="H15" s="55"/>
      <c r="I15" s="4"/>
      <c r="J15" s="27"/>
      <c r="K15" s="4"/>
      <c r="L15" s="89"/>
      <c r="M15" s="65"/>
      <c r="N15" s="65"/>
      <c r="O15" s="77">
        <v>27.7</v>
      </c>
      <c r="P15" s="65"/>
      <c r="Q15" s="55"/>
      <c r="R15" s="4"/>
      <c r="S15" s="4"/>
      <c r="T15" s="4"/>
      <c r="U15" s="4"/>
      <c r="V15" s="27">
        <v>400</v>
      </c>
      <c r="W15" s="65"/>
      <c r="X15" s="55"/>
      <c r="Y15" s="55"/>
      <c r="Z15" s="4"/>
      <c r="AA15" s="4"/>
      <c r="AB15" s="27"/>
      <c r="AC15" s="89"/>
      <c r="AD15" s="65"/>
      <c r="AE15" s="4"/>
      <c r="AF15" s="27"/>
      <c r="AG15" s="27"/>
      <c r="AH15" s="65"/>
      <c r="AI15" s="4"/>
      <c r="AJ15" s="27"/>
      <c r="AK15" s="65"/>
      <c r="AL15" s="11"/>
      <c r="AM15" s="106"/>
      <c r="AN15" s="106"/>
      <c r="AO15" s="31"/>
      <c r="AP15" s="106"/>
      <c r="AQ15" s="11"/>
    </row>
    <row r="16" spans="1:58" x14ac:dyDescent="0.25">
      <c r="A16" s="1" t="s">
        <v>12</v>
      </c>
      <c r="B16" s="4"/>
      <c r="C16" s="4"/>
      <c r="D16" s="4"/>
      <c r="E16" s="4"/>
      <c r="F16" s="27"/>
      <c r="G16" s="65"/>
      <c r="H16" s="55"/>
      <c r="I16" s="4"/>
      <c r="J16" s="27"/>
      <c r="K16" s="4"/>
      <c r="L16" s="89"/>
      <c r="M16" s="65"/>
      <c r="N16" s="65"/>
      <c r="O16" s="77">
        <v>34.6</v>
      </c>
      <c r="P16" s="65">
        <v>62</v>
      </c>
      <c r="Q16" s="55"/>
      <c r="R16" s="4"/>
      <c r="S16" s="4"/>
      <c r="T16" s="4"/>
      <c r="U16" s="4"/>
      <c r="V16" s="27"/>
      <c r="W16" s="65"/>
      <c r="X16" s="55">
        <v>200</v>
      </c>
      <c r="Y16" s="55"/>
      <c r="Z16" s="4"/>
      <c r="AA16" s="4">
        <v>500</v>
      </c>
      <c r="AB16" s="27"/>
      <c r="AC16" s="89"/>
      <c r="AD16" s="65"/>
      <c r="AE16" s="4"/>
      <c r="AF16" s="27"/>
      <c r="AG16" s="27"/>
      <c r="AH16" s="65"/>
      <c r="AI16" s="4"/>
      <c r="AJ16" s="27"/>
      <c r="AK16" s="65"/>
      <c r="AL16" s="11"/>
      <c r="AM16" s="106"/>
      <c r="AN16" s="106"/>
      <c r="AO16" s="31"/>
      <c r="AP16" s="106"/>
      <c r="AQ16" s="11"/>
    </row>
    <row r="17" spans="1:47" ht="15.75" thickBot="1" x14ac:dyDescent="0.3">
      <c r="A17" s="12" t="s">
        <v>44</v>
      </c>
      <c r="B17" s="13"/>
      <c r="C17" s="13"/>
      <c r="D17" s="13"/>
      <c r="E17" s="13"/>
      <c r="F17" s="28"/>
      <c r="G17" s="66"/>
      <c r="H17" s="56"/>
      <c r="I17" s="13"/>
      <c r="J17" s="28"/>
      <c r="K17" s="13"/>
      <c r="L17" s="91"/>
      <c r="M17" s="66"/>
      <c r="N17" s="66"/>
      <c r="O17" s="118">
        <v>69</v>
      </c>
      <c r="P17" s="66"/>
      <c r="Q17" s="56"/>
      <c r="R17" s="13"/>
      <c r="S17" s="13"/>
      <c r="T17" s="13"/>
      <c r="U17" s="13"/>
      <c r="V17" s="28"/>
      <c r="W17" s="66"/>
      <c r="X17" s="56"/>
      <c r="Y17" s="56"/>
      <c r="Z17" s="13"/>
      <c r="AA17" s="13"/>
      <c r="AB17" s="28"/>
      <c r="AC17" s="91"/>
      <c r="AD17" s="66"/>
      <c r="AE17" s="13"/>
      <c r="AF17" s="28"/>
      <c r="AG17" s="28"/>
      <c r="AH17" s="66"/>
      <c r="AI17" s="13"/>
      <c r="AJ17" s="28"/>
      <c r="AK17" s="66"/>
      <c r="AL17" s="30"/>
      <c r="AM17" s="107"/>
      <c r="AN17" s="107"/>
      <c r="AO17" s="33"/>
      <c r="AP17" s="107"/>
      <c r="AQ17" s="30"/>
    </row>
    <row r="18" spans="1:47" s="10" customFormat="1" ht="19.5" thickBot="1" x14ac:dyDescent="0.35">
      <c r="A18" s="16" t="s">
        <v>36</v>
      </c>
      <c r="B18" s="18">
        <f>SUM(B4:B16)</f>
        <v>439</v>
      </c>
      <c r="C18" s="18">
        <f>SUM(C4:C17)</f>
        <v>500</v>
      </c>
      <c r="D18" s="18">
        <f>SUM(D4:D17)</f>
        <v>65</v>
      </c>
      <c r="E18" s="18">
        <f>SUM(E4:E17)</f>
        <v>48.5</v>
      </c>
      <c r="F18" s="52">
        <f>SUM(F4:F17)</f>
        <v>1200</v>
      </c>
      <c r="G18" s="86">
        <f>F18+E18+D18+C18+B18</f>
        <v>2252.5</v>
      </c>
      <c r="H18" s="99">
        <f>SUM(H4:H17)</f>
        <v>2500</v>
      </c>
      <c r="I18" s="100">
        <f>SUM(I4:I17)</f>
        <v>1450</v>
      </c>
      <c r="J18" s="101">
        <f>H18+I18</f>
        <v>3950</v>
      </c>
      <c r="K18" s="18">
        <f>SUM(K4:K17)</f>
        <v>1490</v>
      </c>
      <c r="L18" s="93">
        <f>K18</f>
        <v>1490</v>
      </c>
      <c r="M18" s="86">
        <f>L18+J18</f>
        <v>5440</v>
      </c>
      <c r="N18" s="86">
        <f>M18+G18</f>
        <v>7692.5</v>
      </c>
      <c r="O18" s="86">
        <f t="shared" ref="O18:X18" si="0">SUM(O4:O17)</f>
        <v>755.69999999999993</v>
      </c>
      <c r="P18" s="86">
        <f t="shared" si="0"/>
        <v>523.15</v>
      </c>
      <c r="Q18" s="57">
        <f t="shared" si="0"/>
        <v>679.89499999999998</v>
      </c>
      <c r="R18" s="18">
        <f>SUM(R4:R17)</f>
        <v>200</v>
      </c>
      <c r="S18" s="52">
        <f>SUM(S4:S17)</f>
        <v>1500</v>
      </c>
      <c r="T18" s="67">
        <f>SUM(T4:T17)</f>
        <v>500</v>
      </c>
      <c r="U18" s="57">
        <f>SUM(U4:U17)</f>
        <v>200</v>
      </c>
      <c r="V18" s="52">
        <f>SUM(V4:V17)</f>
        <v>400</v>
      </c>
      <c r="W18" s="98">
        <f>V18+U18+T18+S18+R18+Q18</f>
        <v>3479.895</v>
      </c>
      <c r="X18" s="57">
        <f t="shared" si="0"/>
        <v>600</v>
      </c>
      <c r="Y18" s="57"/>
      <c r="Z18" s="18">
        <f>SUM(Z4:Z17)</f>
        <v>500</v>
      </c>
      <c r="AA18" s="17">
        <f>SUM(AA4:AA17)</f>
        <v>500</v>
      </c>
      <c r="AB18" s="52">
        <f>SUM(AB4:AB17)</f>
        <v>350</v>
      </c>
      <c r="AC18" s="17"/>
      <c r="AD18" s="98">
        <f>AB18+AA18+Z18+X18</f>
        <v>1950</v>
      </c>
      <c r="AE18" s="18">
        <f>SUM(AE4:AE17)</f>
        <v>300</v>
      </c>
      <c r="AF18" s="128"/>
      <c r="AG18" s="52">
        <f>SUM(AG4:AG17)</f>
        <v>550</v>
      </c>
      <c r="AH18" s="86">
        <f>AG18+AE18</f>
        <v>850</v>
      </c>
      <c r="AI18" s="18">
        <f>SUM(AI4:AI17)</f>
        <v>300</v>
      </c>
      <c r="AJ18" s="84">
        <f>SUM(AJ4:AJ17)</f>
        <v>7000</v>
      </c>
      <c r="AK18" s="98">
        <f>AJ18+AI18</f>
        <v>7300</v>
      </c>
      <c r="AL18" s="102"/>
      <c r="AM18" s="108"/>
      <c r="AN18" s="108"/>
      <c r="AO18" s="84"/>
      <c r="AP18" s="108"/>
      <c r="AQ18" s="98">
        <f>O18+P18+W18+AD18+AH18+AK18</f>
        <v>14858.744999999999</v>
      </c>
      <c r="AR18" s="25"/>
      <c r="AS18" s="25"/>
      <c r="AT18" s="25"/>
      <c r="AU18" s="25"/>
    </row>
    <row r="19" spans="1:47" ht="90" x14ac:dyDescent="0.25">
      <c r="A19" s="20"/>
      <c r="B19" s="22" t="s">
        <v>88</v>
      </c>
      <c r="C19" s="22" t="s">
        <v>57</v>
      </c>
      <c r="D19" s="22" t="s">
        <v>89</v>
      </c>
      <c r="E19" s="22" t="s">
        <v>90</v>
      </c>
      <c r="F19" s="22"/>
      <c r="G19" s="103" t="s">
        <v>95</v>
      </c>
      <c r="H19" s="58"/>
      <c r="I19" s="22"/>
      <c r="J19" s="41"/>
      <c r="K19" s="22"/>
      <c r="L19" s="94"/>
      <c r="M19" s="104"/>
      <c r="N19" s="64" t="s">
        <v>107</v>
      </c>
      <c r="O19" s="64" t="s">
        <v>45</v>
      </c>
      <c r="P19" s="95"/>
      <c r="Q19" s="22" t="s">
        <v>110</v>
      </c>
      <c r="R19" s="22" t="s">
        <v>100</v>
      </c>
      <c r="S19" s="41" t="s">
        <v>109</v>
      </c>
      <c r="T19" s="125" t="s">
        <v>100</v>
      </c>
      <c r="U19" s="58" t="s">
        <v>55</v>
      </c>
      <c r="V19" s="22" t="s">
        <v>66</v>
      </c>
      <c r="W19" s="22" t="s">
        <v>58</v>
      </c>
      <c r="X19" s="22" t="s">
        <v>59</v>
      </c>
      <c r="Y19" s="41" t="s">
        <v>67</v>
      </c>
      <c r="Z19" s="126" t="s">
        <v>111</v>
      </c>
      <c r="AA19" s="58" t="s">
        <v>56</v>
      </c>
      <c r="AB19" s="22" t="s">
        <v>72</v>
      </c>
      <c r="AC19" s="41" t="s">
        <v>54</v>
      </c>
      <c r="AD19" s="32" t="s">
        <v>60</v>
      </c>
      <c r="AE19" s="126" t="s">
        <v>105</v>
      </c>
      <c r="AF19" s="22" t="s">
        <v>69</v>
      </c>
      <c r="AG19" s="22" t="s">
        <v>61</v>
      </c>
      <c r="AH19" s="22" t="s">
        <v>62</v>
      </c>
      <c r="AI19" s="41" t="s">
        <v>63</v>
      </c>
      <c r="AJ19" s="127" t="s">
        <v>103</v>
      </c>
      <c r="AK19" s="58" t="s">
        <v>64</v>
      </c>
      <c r="AL19" s="22" t="s">
        <v>65</v>
      </c>
      <c r="AM19" s="94" t="s">
        <v>57</v>
      </c>
      <c r="AN19" s="126" t="s">
        <v>104</v>
      </c>
      <c r="AO19" s="94" t="s">
        <v>68</v>
      </c>
      <c r="AP19" s="126" t="s">
        <v>112</v>
      </c>
      <c r="AQ19" s="58" t="s">
        <v>108</v>
      </c>
    </row>
    <row r="20" spans="1:47" x14ac:dyDescent="0.25">
      <c r="A20" s="1" t="s">
        <v>13</v>
      </c>
      <c r="B20" s="4"/>
      <c r="C20" s="4"/>
      <c r="D20" s="4"/>
      <c r="E20" s="4">
        <v>100</v>
      </c>
      <c r="F20" s="27"/>
      <c r="G20" s="65">
        <f>SUM(B20:F20)</f>
        <v>100</v>
      </c>
      <c r="H20" s="55"/>
      <c r="I20" s="4"/>
      <c r="J20" s="27"/>
      <c r="K20" s="4"/>
      <c r="L20" s="89"/>
      <c r="M20" s="105"/>
      <c r="N20" s="65"/>
      <c r="O20" s="65">
        <v>33.5</v>
      </c>
      <c r="P20" s="89"/>
      <c r="Q20" s="4"/>
      <c r="R20" s="4">
        <v>1300</v>
      </c>
      <c r="S20" s="27"/>
      <c r="T20" s="65"/>
      <c r="U20" s="55">
        <v>150</v>
      </c>
      <c r="V20" s="4"/>
      <c r="W20" s="4"/>
      <c r="X20" s="4"/>
      <c r="Y20" s="27"/>
      <c r="Z20" s="65"/>
      <c r="AA20" s="55"/>
      <c r="AB20" s="4"/>
      <c r="AC20" s="27"/>
      <c r="AD20" s="27"/>
      <c r="AE20" s="65"/>
      <c r="AF20" s="4"/>
      <c r="AG20" s="4">
        <v>400</v>
      </c>
      <c r="AH20" s="4"/>
      <c r="AI20" s="27"/>
      <c r="AJ20" s="65"/>
      <c r="AK20" s="55"/>
      <c r="AL20" s="1"/>
      <c r="AM20" s="89"/>
      <c r="AN20" s="65"/>
      <c r="AO20" s="106"/>
      <c r="AP20" s="117"/>
      <c r="AQ20" s="11">
        <f>R20+U20+AG20</f>
        <v>1850</v>
      </c>
    </row>
    <row r="21" spans="1:47" x14ac:dyDescent="0.25">
      <c r="A21" s="1" t="s">
        <v>14</v>
      </c>
      <c r="B21" s="4"/>
      <c r="C21" s="4">
        <v>50</v>
      </c>
      <c r="D21" s="4"/>
      <c r="E21" s="4"/>
      <c r="F21" s="27"/>
      <c r="G21" s="65">
        <f>SUM(B21:F21)</f>
        <v>50</v>
      </c>
      <c r="H21" s="55"/>
      <c r="I21" s="4"/>
      <c r="J21" s="27"/>
      <c r="K21" s="4"/>
      <c r="L21" s="89"/>
      <c r="M21" s="105"/>
      <c r="N21" s="65"/>
      <c r="O21" s="65">
        <v>18.7</v>
      </c>
      <c r="P21" s="89"/>
      <c r="Q21" s="4">
        <v>116</v>
      </c>
      <c r="R21" s="4"/>
      <c r="S21" s="27"/>
      <c r="T21" s="65"/>
      <c r="U21" s="55"/>
      <c r="V21" s="4"/>
      <c r="W21" s="4"/>
      <c r="X21" s="4"/>
      <c r="Y21" s="27"/>
      <c r="Z21" s="65"/>
      <c r="AA21" s="55">
        <v>570</v>
      </c>
      <c r="AB21" s="4">
        <v>2000</v>
      </c>
      <c r="AC21" s="27"/>
      <c r="AD21" s="27"/>
      <c r="AE21" s="65"/>
      <c r="AF21" s="4"/>
      <c r="AG21" s="4"/>
      <c r="AH21" s="4"/>
      <c r="AI21" s="27"/>
      <c r="AJ21" s="65"/>
      <c r="AK21" s="55"/>
      <c r="AL21" s="1"/>
      <c r="AM21" s="89">
        <v>100</v>
      </c>
      <c r="AN21" s="65"/>
      <c r="AO21" s="106"/>
      <c r="AP21" s="117"/>
      <c r="AQ21" s="11">
        <f>Q21+AA21+AB21+AM21</f>
        <v>2786</v>
      </c>
    </row>
    <row r="22" spans="1:47" x14ac:dyDescent="0.25">
      <c r="A22" s="1" t="s">
        <v>15</v>
      </c>
      <c r="B22" s="4"/>
      <c r="C22" s="4"/>
      <c r="D22" s="4"/>
      <c r="E22" s="4"/>
      <c r="F22" s="27"/>
      <c r="G22" s="65"/>
      <c r="H22" s="55"/>
      <c r="I22" s="4"/>
      <c r="J22" s="27"/>
      <c r="K22" s="4"/>
      <c r="L22" s="89"/>
      <c r="M22" s="105"/>
      <c r="N22" s="65"/>
      <c r="O22" s="65">
        <v>17.600000000000001</v>
      </c>
      <c r="P22" s="89"/>
      <c r="Q22" s="4"/>
      <c r="R22" s="4">
        <v>300</v>
      </c>
      <c r="S22" s="27"/>
      <c r="T22" s="65"/>
      <c r="U22" s="55"/>
      <c r="V22" s="4"/>
      <c r="W22" s="4"/>
      <c r="X22" s="4"/>
      <c r="Y22" s="27"/>
      <c r="Z22" s="65"/>
      <c r="AA22" s="55"/>
      <c r="AB22" s="4">
        <v>300</v>
      </c>
      <c r="AC22" s="27"/>
      <c r="AD22" s="27"/>
      <c r="AE22" s="65"/>
      <c r="AF22" s="4"/>
      <c r="AG22" s="4"/>
      <c r="AH22" s="4"/>
      <c r="AI22" s="27"/>
      <c r="AJ22" s="65"/>
      <c r="AK22" s="55"/>
      <c r="AL22" s="1"/>
      <c r="AM22" s="89"/>
      <c r="AN22" s="65"/>
      <c r="AO22" s="106"/>
      <c r="AP22" s="117"/>
      <c r="AQ22" s="11">
        <f>AB22+R22</f>
        <v>600</v>
      </c>
    </row>
    <row r="23" spans="1:47" x14ac:dyDescent="0.25">
      <c r="A23" s="1" t="s">
        <v>16</v>
      </c>
      <c r="B23" s="4"/>
      <c r="C23" s="4"/>
      <c r="D23" s="4"/>
      <c r="E23" s="4"/>
      <c r="F23" s="27"/>
      <c r="G23" s="65"/>
      <c r="H23" s="55"/>
      <c r="I23" s="4"/>
      <c r="J23" s="27"/>
      <c r="K23" s="4"/>
      <c r="L23" s="89"/>
      <c r="M23" s="105"/>
      <c r="N23" s="65"/>
      <c r="O23" s="65">
        <v>28</v>
      </c>
      <c r="P23" s="89"/>
      <c r="Q23" s="4"/>
      <c r="R23" s="4">
        <v>350</v>
      </c>
      <c r="S23" s="27"/>
      <c r="T23" s="65"/>
      <c r="U23" s="55"/>
      <c r="V23" s="4">
        <v>1000</v>
      </c>
      <c r="W23" s="4"/>
      <c r="X23" s="4"/>
      <c r="Y23" s="27"/>
      <c r="Z23" s="65"/>
      <c r="AA23" s="55"/>
      <c r="AB23" s="4"/>
      <c r="AC23" s="27"/>
      <c r="AD23" s="27"/>
      <c r="AE23" s="65"/>
      <c r="AF23" s="4"/>
      <c r="AG23" s="4"/>
      <c r="AH23" s="4"/>
      <c r="AI23" s="27"/>
      <c r="AJ23" s="65"/>
      <c r="AK23" s="55"/>
      <c r="AL23" s="1"/>
      <c r="AM23" s="89"/>
      <c r="AN23" s="65"/>
      <c r="AO23" s="106"/>
      <c r="AP23" s="117"/>
      <c r="AQ23" s="11">
        <f>V23+R23</f>
        <v>1350</v>
      </c>
    </row>
    <row r="24" spans="1:47" x14ac:dyDescent="0.25">
      <c r="A24" s="1" t="s">
        <v>17</v>
      </c>
      <c r="B24" s="4"/>
      <c r="C24" s="4"/>
      <c r="D24" s="4"/>
      <c r="E24" s="4"/>
      <c r="F24" s="27"/>
      <c r="G24" s="65"/>
      <c r="H24" s="55"/>
      <c r="I24" s="4"/>
      <c r="J24" s="27"/>
      <c r="K24" s="4"/>
      <c r="L24" s="89"/>
      <c r="M24" s="105"/>
      <c r="N24" s="65"/>
      <c r="O24" s="65">
        <v>23.8</v>
      </c>
      <c r="P24" s="89"/>
      <c r="Q24" s="4"/>
      <c r="R24" s="4">
        <v>200</v>
      </c>
      <c r="S24" s="27"/>
      <c r="T24" s="65"/>
      <c r="U24" s="55"/>
      <c r="V24" s="4"/>
      <c r="W24" s="4"/>
      <c r="X24" s="4"/>
      <c r="Y24" s="27"/>
      <c r="Z24" s="65"/>
      <c r="AA24" s="55"/>
      <c r="AB24" s="4"/>
      <c r="AC24" s="27"/>
      <c r="AD24" s="27"/>
      <c r="AE24" s="65"/>
      <c r="AF24" s="4"/>
      <c r="AG24" s="4"/>
      <c r="AH24" s="4"/>
      <c r="AI24" s="27"/>
      <c r="AJ24" s="65"/>
      <c r="AK24" s="55"/>
      <c r="AL24" s="1"/>
      <c r="AM24" s="89"/>
      <c r="AN24" s="65"/>
      <c r="AO24" s="106"/>
      <c r="AP24" s="117"/>
      <c r="AQ24" s="11">
        <f>R24</f>
        <v>200</v>
      </c>
    </row>
    <row r="25" spans="1:47" x14ac:dyDescent="0.25">
      <c r="A25" s="1" t="s">
        <v>18</v>
      </c>
      <c r="B25" s="4"/>
      <c r="C25" s="4"/>
      <c r="D25" s="4"/>
      <c r="E25" s="4"/>
      <c r="F25" s="27"/>
      <c r="G25" s="65"/>
      <c r="H25" s="55"/>
      <c r="I25" s="4"/>
      <c r="J25" s="27"/>
      <c r="K25" s="4"/>
      <c r="L25" s="89"/>
      <c r="M25" s="105"/>
      <c r="N25" s="65"/>
      <c r="O25" s="65">
        <v>23.4</v>
      </c>
      <c r="P25" s="89"/>
      <c r="Q25" s="4"/>
      <c r="R25" s="4"/>
      <c r="S25" s="27"/>
      <c r="T25" s="65"/>
      <c r="U25" s="55"/>
      <c r="V25" s="4"/>
      <c r="W25" s="4"/>
      <c r="X25" s="4"/>
      <c r="Y25" s="27"/>
      <c r="Z25" s="65"/>
      <c r="AA25" s="55"/>
      <c r="AB25" s="4"/>
      <c r="AC25" s="27"/>
      <c r="AD25" s="27"/>
      <c r="AE25" s="65"/>
      <c r="AF25" s="4"/>
      <c r="AG25" s="4"/>
      <c r="AH25" s="4"/>
      <c r="AI25" s="27"/>
      <c r="AJ25" s="65"/>
      <c r="AK25" s="55"/>
      <c r="AL25" s="1"/>
      <c r="AM25" s="89"/>
      <c r="AN25" s="65"/>
      <c r="AO25" s="106"/>
      <c r="AP25" s="117"/>
      <c r="AQ25" s="11">
        <f>R25</f>
        <v>0</v>
      </c>
    </row>
    <row r="26" spans="1:47" x14ac:dyDescent="0.25">
      <c r="A26" s="1" t="s">
        <v>19</v>
      </c>
      <c r="B26" s="4"/>
      <c r="C26" s="4"/>
      <c r="D26" s="4"/>
      <c r="E26" s="4"/>
      <c r="F26" s="27"/>
      <c r="G26" s="65"/>
      <c r="H26" s="55"/>
      <c r="I26" s="4"/>
      <c r="J26" s="27"/>
      <c r="K26" s="4"/>
      <c r="L26" s="89"/>
      <c r="M26" s="105"/>
      <c r="N26" s="65"/>
      <c r="O26" s="65">
        <v>4.7</v>
      </c>
      <c r="P26" s="89"/>
      <c r="Q26" s="4"/>
      <c r="R26" s="4"/>
      <c r="S26" s="27"/>
      <c r="T26" s="65"/>
      <c r="U26" s="55"/>
      <c r="V26" s="4"/>
      <c r="W26" s="4"/>
      <c r="X26" s="4"/>
      <c r="Y26" s="27"/>
      <c r="Z26" s="65"/>
      <c r="AA26" s="55"/>
      <c r="AB26" s="4"/>
      <c r="AC26" s="27"/>
      <c r="AD26" s="27"/>
      <c r="AE26" s="65"/>
      <c r="AF26" s="4"/>
      <c r="AG26" s="4"/>
      <c r="AH26" s="4"/>
      <c r="AI26" s="27"/>
      <c r="AJ26" s="65"/>
      <c r="AK26" s="55"/>
      <c r="AL26" s="1"/>
      <c r="AM26" s="89"/>
      <c r="AN26" s="65"/>
      <c r="AO26" s="106"/>
      <c r="AP26" s="117"/>
      <c r="AQ26" s="11">
        <f>R26</f>
        <v>0</v>
      </c>
    </row>
    <row r="27" spans="1:47" x14ac:dyDescent="0.25">
      <c r="A27" s="1" t="s">
        <v>20</v>
      </c>
      <c r="B27" s="4"/>
      <c r="C27" s="4"/>
      <c r="D27" s="4"/>
      <c r="E27" s="4"/>
      <c r="F27" s="27"/>
      <c r="G27" s="65"/>
      <c r="H27" s="55"/>
      <c r="I27" s="4"/>
      <c r="J27" s="27"/>
      <c r="K27" s="4"/>
      <c r="L27" s="89"/>
      <c r="M27" s="105"/>
      <c r="N27" s="65"/>
      <c r="O27" s="65">
        <v>16</v>
      </c>
      <c r="P27" s="89"/>
      <c r="Q27" s="4"/>
      <c r="R27" s="4">
        <v>270</v>
      </c>
      <c r="S27" s="27"/>
      <c r="T27" s="65"/>
      <c r="U27" s="55"/>
      <c r="V27" s="4"/>
      <c r="W27" s="4"/>
      <c r="X27" s="4"/>
      <c r="Y27" s="27"/>
      <c r="Z27" s="65"/>
      <c r="AA27" s="55"/>
      <c r="AB27" s="4"/>
      <c r="AC27" s="27"/>
      <c r="AD27" s="27"/>
      <c r="AE27" s="65"/>
      <c r="AF27" s="4"/>
      <c r="AG27" s="4"/>
      <c r="AH27" s="4">
        <v>50</v>
      </c>
      <c r="AI27" s="27"/>
      <c r="AJ27" s="65"/>
      <c r="AK27" s="55"/>
      <c r="AL27" s="1"/>
      <c r="AM27" s="89"/>
      <c r="AN27" s="65"/>
      <c r="AO27" s="106"/>
      <c r="AP27" s="117"/>
      <c r="AQ27" s="11">
        <f>AH27+R27</f>
        <v>320</v>
      </c>
    </row>
    <row r="28" spans="1:47" x14ac:dyDescent="0.25">
      <c r="A28" s="1" t="s">
        <v>21</v>
      </c>
      <c r="B28" s="4"/>
      <c r="C28" s="4">
        <v>35</v>
      </c>
      <c r="D28" s="4"/>
      <c r="E28" s="4"/>
      <c r="F28" s="27"/>
      <c r="G28" s="65">
        <f>SUM(B28:F28)</f>
        <v>35</v>
      </c>
      <c r="H28" s="55"/>
      <c r="I28" s="4"/>
      <c r="J28" s="27"/>
      <c r="K28" s="4"/>
      <c r="L28" s="89"/>
      <c r="M28" s="105"/>
      <c r="N28" s="65"/>
      <c r="O28" s="65">
        <v>22.7</v>
      </c>
      <c r="P28" s="89"/>
      <c r="Q28" s="4"/>
      <c r="R28" s="4">
        <v>850</v>
      </c>
      <c r="S28" s="27"/>
      <c r="T28" s="65"/>
      <c r="U28" s="55"/>
      <c r="V28" s="4"/>
      <c r="W28" s="4"/>
      <c r="X28" s="4"/>
      <c r="Y28" s="27"/>
      <c r="Z28" s="65"/>
      <c r="AA28" s="55"/>
      <c r="AB28" s="4"/>
      <c r="AC28" s="27"/>
      <c r="AD28" s="27"/>
      <c r="AE28" s="65"/>
      <c r="AF28" s="4"/>
      <c r="AG28" s="4"/>
      <c r="AH28" s="4"/>
      <c r="AI28" s="27">
        <v>250</v>
      </c>
      <c r="AJ28" s="65"/>
      <c r="AK28" s="55">
        <v>100</v>
      </c>
      <c r="AL28" s="1">
        <v>800</v>
      </c>
      <c r="AM28" s="89"/>
      <c r="AN28" s="65"/>
      <c r="AO28" s="106"/>
      <c r="AP28" s="117"/>
      <c r="AQ28" s="11">
        <f>AL28+AK28+AI28+R28</f>
        <v>2000</v>
      </c>
    </row>
    <row r="29" spans="1:47" x14ac:dyDescent="0.25">
      <c r="A29" s="1" t="s">
        <v>22</v>
      </c>
      <c r="B29" s="4"/>
      <c r="C29" s="4"/>
      <c r="D29" s="4"/>
      <c r="E29" s="4"/>
      <c r="F29" s="27"/>
      <c r="G29" s="65"/>
      <c r="H29" s="55"/>
      <c r="I29" s="4"/>
      <c r="J29" s="27"/>
      <c r="K29" s="4"/>
      <c r="L29" s="89"/>
      <c r="M29" s="105"/>
      <c r="N29" s="65"/>
      <c r="O29" s="65">
        <v>20.6</v>
      </c>
      <c r="P29" s="89"/>
      <c r="Q29" s="4"/>
      <c r="R29" s="4"/>
      <c r="S29" s="27"/>
      <c r="T29" s="65"/>
      <c r="U29" s="55"/>
      <c r="V29" s="4"/>
      <c r="W29" s="4"/>
      <c r="X29" s="4"/>
      <c r="Y29" s="27"/>
      <c r="Z29" s="65"/>
      <c r="AA29" s="55"/>
      <c r="AB29" s="4"/>
      <c r="AC29" s="27"/>
      <c r="AD29" s="27"/>
      <c r="AE29" s="65"/>
      <c r="AF29" s="4"/>
      <c r="AG29" s="4">
        <v>50</v>
      </c>
      <c r="AH29" s="4"/>
      <c r="AI29" s="27"/>
      <c r="AJ29" s="65"/>
      <c r="AK29" s="55"/>
      <c r="AL29" s="1"/>
      <c r="AM29" s="89"/>
      <c r="AN29" s="65"/>
      <c r="AO29" s="106"/>
      <c r="AP29" s="117"/>
      <c r="AQ29" s="11">
        <f>AG29</f>
        <v>50</v>
      </c>
    </row>
    <row r="30" spans="1:47" x14ac:dyDescent="0.25">
      <c r="A30" s="1" t="s">
        <v>23</v>
      </c>
      <c r="B30" s="4"/>
      <c r="C30" s="4"/>
      <c r="D30" s="4"/>
      <c r="E30" s="4"/>
      <c r="F30" s="27"/>
      <c r="G30" s="65"/>
      <c r="H30" s="55"/>
      <c r="I30" s="4"/>
      <c r="J30" s="27"/>
      <c r="K30" s="4"/>
      <c r="L30" s="89"/>
      <c r="M30" s="105"/>
      <c r="N30" s="65"/>
      <c r="O30" s="65">
        <v>31.7</v>
      </c>
      <c r="P30" s="89"/>
      <c r="Q30" s="4"/>
      <c r="R30" s="4">
        <v>290</v>
      </c>
      <c r="S30" s="27"/>
      <c r="T30" s="65"/>
      <c r="U30" s="55"/>
      <c r="V30" s="4">
        <v>109.99</v>
      </c>
      <c r="W30" s="4"/>
      <c r="X30" s="4"/>
      <c r="Y30" s="27"/>
      <c r="Z30" s="65"/>
      <c r="AA30" s="55"/>
      <c r="AB30" s="4"/>
      <c r="AC30" s="27"/>
      <c r="AD30" s="27"/>
      <c r="AE30" s="65"/>
      <c r="AF30" s="4"/>
      <c r="AG30" s="4"/>
      <c r="AH30" s="4"/>
      <c r="AI30" s="27"/>
      <c r="AJ30" s="65"/>
      <c r="AK30" s="55"/>
      <c r="AL30" s="1"/>
      <c r="AM30" s="89"/>
      <c r="AN30" s="65"/>
      <c r="AO30" s="106"/>
      <c r="AP30" s="117"/>
      <c r="AQ30" s="11">
        <f>V30+R30</f>
        <v>399.99</v>
      </c>
    </row>
    <row r="31" spans="1:47" x14ac:dyDescent="0.25">
      <c r="A31" s="1" t="s">
        <v>24</v>
      </c>
      <c r="B31" s="4"/>
      <c r="C31" s="4"/>
      <c r="D31" s="4"/>
      <c r="E31" s="4"/>
      <c r="F31" s="27"/>
      <c r="G31" s="65"/>
      <c r="H31" s="55"/>
      <c r="I31" s="4"/>
      <c r="J31" s="27"/>
      <c r="K31" s="4"/>
      <c r="L31" s="89"/>
      <c r="M31" s="105"/>
      <c r="N31" s="65"/>
      <c r="O31" s="65">
        <v>26.9</v>
      </c>
      <c r="P31" s="89"/>
      <c r="Q31" s="4"/>
      <c r="R31" s="4"/>
      <c r="S31" s="27"/>
      <c r="T31" s="65"/>
      <c r="U31" s="55"/>
      <c r="V31" s="4"/>
      <c r="W31" s="4">
        <v>150</v>
      </c>
      <c r="X31" s="4"/>
      <c r="Y31" s="27"/>
      <c r="Z31" s="65"/>
      <c r="AA31" s="55">
        <v>2000</v>
      </c>
      <c r="AB31" s="4">
        <v>680</v>
      </c>
      <c r="AC31" s="27"/>
      <c r="AD31" s="27"/>
      <c r="AE31" s="65"/>
      <c r="AF31" s="4"/>
      <c r="AG31" s="4"/>
      <c r="AH31" s="4"/>
      <c r="AI31" s="27"/>
      <c r="AJ31" s="65"/>
      <c r="AK31" s="55"/>
      <c r="AL31" s="1">
        <v>540</v>
      </c>
      <c r="AM31" s="89"/>
      <c r="AN31" s="65"/>
      <c r="AO31" s="106"/>
      <c r="AP31" s="117"/>
      <c r="AQ31" s="11">
        <f>AL31+AB31+AA31+W31</f>
        <v>3370</v>
      </c>
    </row>
    <row r="32" spans="1:47" x14ac:dyDescent="0.25">
      <c r="A32" s="1" t="s">
        <v>34</v>
      </c>
      <c r="B32" s="4"/>
      <c r="C32" s="4"/>
      <c r="D32" s="4"/>
      <c r="E32" s="4"/>
      <c r="F32" s="27"/>
      <c r="G32" s="65"/>
      <c r="H32" s="55"/>
      <c r="I32" s="4"/>
      <c r="J32" s="27"/>
      <c r="K32" s="4"/>
      <c r="L32" s="89"/>
      <c r="M32" s="105"/>
      <c r="N32" s="65"/>
      <c r="O32" s="65">
        <v>18.2</v>
      </c>
      <c r="P32" s="89"/>
      <c r="Q32" s="4"/>
      <c r="R32" s="4"/>
      <c r="S32" s="27"/>
      <c r="T32" s="65"/>
      <c r="U32" s="55"/>
      <c r="V32" s="4"/>
      <c r="W32" s="4"/>
      <c r="X32" s="4"/>
      <c r="Y32" s="27"/>
      <c r="Z32" s="65"/>
      <c r="AA32" s="55"/>
      <c r="AB32" s="4"/>
      <c r="AC32" s="27"/>
      <c r="AD32" s="27"/>
      <c r="AE32" s="65"/>
      <c r="AF32" s="4"/>
      <c r="AG32" s="4">
        <v>200</v>
      </c>
      <c r="AH32" s="4"/>
      <c r="AI32" s="27"/>
      <c r="AJ32" s="65"/>
      <c r="AK32" s="55"/>
      <c r="AL32" s="1"/>
      <c r="AM32" s="89"/>
      <c r="AN32" s="65"/>
      <c r="AO32" s="106"/>
      <c r="AP32" s="117"/>
      <c r="AQ32" s="11">
        <f>AG32</f>
        <v>200</v>
      </c>
    </row>
    <row r="33" spans="1:47" x14ac:dyDescent="0.25">
      <c r="A33" s="1" t="s">
        <v>25</v>
      </c>
      <c r="B33" s="4"/>
      <c r="C33" s="4"/>
      <c r="D33" s="4">
        <v>32.5</v>
      </c>
      <c r="E33" s="4"/>
      <c r="F33" s="27"/>
      <c r="G33" s="65">
        <f>SUM(B33:F33)</f>
        <v>32.5</v>
      </c>
      <c r="H33" s="55"/>
      <c r="I33" s="4"/>
      <c r="J33" s="27"/>
      <c r="K33" s="4"/>
      <c r="L33" s="89"/>
      <c r="M33" s="105"/>
      <c r="N33" s="65"/>
      <c r="O33" s="65">
        <v>14</v>
      </c>
      <c r="P33" s="89"/>
      <c r="Q33" s="4"/>
      <c r="R33" s="4">
        <v>50</v>
      </c>
      <c r="S33" s="27"/>
      <c r="T33" s="65"/>
      <c r="U33" s="55"/>
      <c r="V33" s="4"/>
      <c r="W33" s="4"/>
      <c r="X33" s="4">
        <v>275</v>
      </c>
      <c r="Y33" s="27"/>
      <c r="Z33" s="65"/>
      <c r="AA33" s="55"/>
      <c r="AB33" s="4"/>
      <c r="AC33" s="27"/>
      <c r="AD33" s="27">
        <v>500</v>
      </c>
      <c r="AE33" s="65"/>
      <c r="AF33" s="4"/>
      <c r="AG33" s="4"/>
      <c r="AH33" s="4"/>
      <c r="AI33" s="27"/>
      <c r="AJ33" s="65"/>
      <c r="AK33" s="55"/>
      <c r="AL33" s="1"/>
      <c r="AM33" s="89"/>
      <c r="AN33" s="65"/>
      <c r="AO33" s="106"/>
      <c r="AP33" s="117"/>
      <c r="AQ33" s="11">
        <f>AD33+X33+R33</f>
        <v>825</v>
      </c>
    </row>
    <row r="34" spans="1:47" x14ac:dyDescent="0.25">
      <c r="A34" s="1" t="s">
        <v>26</v>
      </c>
      <c r="B34" s="4">
        <v>30</v>
      </c>
      <c r="C34" s="4"/>
      <c r="D34" s="4"/>
      <c r="E34" s="4"/>
      <c r="F34" s="27"/>
      <c r="G34" s="65">
        <f>SUM(B34:F34)</f>
        <v>30</v>
      </c>
      <c r="H34" s="55"/>
      <c r="I34" s="4"/>
      <c r="J34" s="27"/>
      <c r="K34" s="4"/>
      <c r="L34" s="89"/>
      <c r="M34" s="105"/>
      <c r="N34" s="65"/>
      <c r="O34" s="65">
        <v>17.7</v>
      </c>
      <c r="P34" s="89"/>
      <c r="Q34" s="4"/>
      <c r="R34" s="4">
        <v>300</v>
      </c>
      <c r="S34" s="27">
        <v>700</v>
      </c>
      <c r="T34" s="65"/>
      <c r="U34" s="55"/>
      <c r="V34" s="4"/>
      <c r="W34" s="4"/>
      <c r="X34" s="4"/>
      <c r="Y34" s="27"/>
      <c r="Z34" s="65"/>
      <c r="AA34" s="55"/>
      <c r="AB34" s="4">
        <v>500</v>
      </c>
      <c r="AC34" s="27"/>
      <c r="AD34" s="27"/>
      <c r="AE34" s="65"/>
      <c r="AF34" s="4"/>
      <c r="AG34" s="4"/>
      <c r="AH34" s="4"/>
      <c r="AI34" s="27"/>
      <c r="AJ34" s="65"/>
      <c r="AK34" s="55"/>
      <c r="AL34" s="1"/>
      <c r="AM34" s="89"/>
      <c r="AN34" s="65"/>
      <c r="AO34" s="106"/>
      <c r="AP34" s="117"/>
      <c r="AQ34" s="11">
        <f>AB34+S34+R34</f>
        <v>1500</v>
      </c>
    </row>
    <row r="35" spans="1:47" x14ac:dyDescent="0.25">
      <c r="A35" s="1" t="s">
        <v>27</v>
      </c>
      <c r="B35" s="4"/>
      <c r="C35" s="4"/>
      <c r="D35" s="4"/>
      <c r="E35" s="4"/>
      <c r="F35" s="27"/>
      <c r="G35" s="65"/>
      <c r="H35" s="55"/>
      <c r="I35" s="4"/>
      <c r="J35" s="27"/>
      <c r="K35" s="4"/>
      <c r="L35" s="89"/>
      <c r="M35" s="105"/>
      <c r="N35" s="65"/>
      <c r="O35" s="65">
        <v>7.5</v>
      </c>
      <c r="P35" s="89"/>
      <c r="Q35" s="4"/>
      <c r="R35" s="4"/>
      <c r="S35" s="27"/>
      <c r="T35" s="65"/>
      <c r="U35" s="55"/>
      <c r="V35" s="4"/>
      <c r="W35" s="4"/>
      <c r="X35" s="4">
        <v>500</v>
      </c>
      <c r="Y35" s="27"/>
      <c r="Z35" s="65"/>
      <c r="AA35" s="55"/>
      <c r="AB35" s="4"/>
      <c r="AC35" s="27"/>
      <c r="AD35" s="27"/>
      <c r="AE35" s="65"/>
      <c r="AF35" s="4"/>
      <c r="AG35" s="4"/>
      <c r="AH35" s="4"/>
      <c r="AI35" s="27"/>
      <c r="AJ35" s="65"/>
      <c r="AK35" s="55"/>
      <c r="AL35" s="1"/>
      <c r="AM35" s="89"/>
      <c r="AN35" s="65"/>
      <c r="AO35" s="106"/>
      <c r="AP35" s="117"/>
      <c r="AQ35" s="11">
        <f>X35</f>
        <v>500</v>
      </c>
    </row>
    <row r="36" spans="1:47" x14ac:dyDescent="0.25">
      <c r="A36" s="1" t="s">
        <v>28</v>
      </c>
      <c r="B36" s="4"/>
      <c r="C36" s="4"/>
      <c r="D36" s="4"/>
      <c r="E36" s="4"/>
      <c r="F36" s="27"/>
      <c r="G36" s="65"/>
      <c r="H36" s="55"/>
      <c r="I36" s="4"/>
      <c r="J36" s="27"/>
      <c r="K36" s="4"/>
      <c r="L36" s="89"/>
      <c r="M36" s="105"/>
      <c r="N36" s="65"/>
      <c r="O36" s="65">
        <v>23.7</v>
      </c>
      <c r="P36" s="89"/>
      <c r="Q36" s="4"/>
      <c r="R36" s="4"/>
      <c r="S36" s="27"/>
      <c r="T36" s="65"/>
      <c r="U36" s="55"/>
      <c r="V36" s="4"/>
      <c r="W36" s="4"/>
      <c r="X36" s="4"/>
      <c r="Y36" s="27"/>
      <c r="Z36" s="65"/>
      <c r="AA36" s="55"/>
      <c r="AB36" s="4"/>
      <c r="AC36" s="27"/>
      <c r="AD36" s="27"/>
      <c r="AE36" s="65"/>
      <c r="AF36" s="4"/>
      <c r="AG36" s="4"/>
      <c r="AH36" s="4"/>
      <c r="AI36" s="27"/>
      <c r="AJ36" s="65"/>
      <c r="AK36" s="55"/>
      <c r="AL36" s="1"/>
      <c r="AM36" s="89"/>
      <c r="AN36" s="65"/>
      <c r="AO36" s="106"/>
      <c r="AP36" s="117"/>
      <c r="AQ36" s="11">
        <f>AH36</f>
        <v>0</v>
      </c>
    </row>
    <row r="37" spans="1:47" x14ac:dyDescent="0.25">
      <c r="A37" s="1" t="s">
        <v>29</v>
      </c>
      <c r="B37" s="4"/>
      <c r="C37" s="4"/>
      <c r="D37" s="4"/>
      <c r="E37" s="4"/>
      <c r="F37" s="27"/>
      <c r="G37" s="65"/>
      <c r="H37" s="55"/>
      <c r="I37" s="4"/>
      <c r="J37" s="27"/>
      <c r="K37" s="4"/>
      <c r="L37" s="89"/>
      <c r="M37" s="105"/>
      <c r="N37" s="65"/>
      <c r="O37" s="65">
        <v>17.100000000000001</v>
      </c>
      <c r="P37" s="89"/>
      <c r="Q37" s="4"/>
      <c r="R37" s="4">
        <v>2326</v>
      </c>
      <c r="S37" s="27"/>
      <c r="T37" s="65"/>
      <c r="U37" s="55"/>
      <c r="V37" s="4">
        <v>350</v>
      </c>
      <c r="W37" s="4"/>
      <c r="X37" s="4"/>
      <c r="Y37" s="27"/>
      <c r="Z37" s="65"/>
      <c r="AA37" s="55"/>
      <c r="AB37" s="4">
        <v>200</v>
      </c>
      <c r="AC37" s="27"/>
      <c r="AD37" s="27"/>
      <c r="AE37" s="65"/>
      <c r="AF37" s="4">
        <v>50</v>
      </c>
      <c r="AG37" s="4"/>
      <c r="AH37" s="4"/>
      <c r="AI37" s="27">
        <v>250</v>
      </c>
      <c r="AJ37" s="65"/>
      <c r="AK37" s="55"/>
      <c r="AL37" s="1">
        <v>470</v>
      </c>
      <c r="AM37" s="89"/>
      <c r="AN37" s="65"/>
      <c r="AO37" s="106"/>
      <c r="AP37" s="117"/>
      <c r="AQ37" s="11">
        <f>AL37+AI37+AF37+AB37+V37+R37</f>
        <v>3646</v>
      </c>
    </row>
    <row r="38" spans="1:47" x14ac:dyDescent="0.25">
      <c r="A38" s="1" t="s">
        <v>30</v>
      </c>
      <c r="B38" s="4"/>
      <c r="C38" s="4"/>
      <c r="D38" s="4">
        <v>30</v>
      </c>
      <c r="E38" s="4"/>
      <c r="F38" s="27"/>
      <c r="G38" s="65">
        <f>SUM(B38:F38)</f>
        <v>30</v>
      </c>
      <c r="H38" s="55"/>
      <c r="I38" s="4"/>
      <c r="J38" s="27"/>
      <c r="K38" s="4"/>
      <c r="L38" s="89"/>
      <c r="M38" s="105"/>
      <c r="N38" s="65"/>
      <c r="O38" s="65">
        <v>16.899999999999999</v>
      </c>
      <c r="P38" s="89"/>
      <c r="Q38" s="4"/>
      <c r="R38" s="4"/>
      <c r="S38" s="27"/>
      <c r="T38" s="65"/>
      <c r="U38" s="55"/>
      <c r="V38" s="4"/>
      <c r="W38" s="4">
        <v>500</v>
      </c>
      <c r="X38" s="4"/>
      <c r="Y38" s="27"/>
      <c r="Z38" s="65"/>
      <c r="AA38" s="55"/>
      <c r="AB38" s="4"/>
      <c r="AC38" s="27"/>
      <c r="AD38" s="27"/>
      <c r="AE38" s="65"/>
      <c r="AF38" s="4"/>
      <c r="AG38" s="4"/>
      <c r="AH38" s="4"/>
      <c r="AI38" s="27"/>
      <c r="AJ38" s="65"/>
      <c r="AK38" s="55"/>
      <c r="AL38" s="1"/>
      <c r="AM38" s="89"/>
      <c r="AN38" s="65"/>
      <c r="AO38" s="106"/>
      <c r="AP38" s="117"/>
      <c r="AQ38" s="11">
        <f>W38</f>
        <v>500</v>
      </c>
    </row>
    <row r="39" spans="1:47" x14ac:dyDescent="0.25">
      <c r="A39" s="1" t="s">
        <v>31</v>
      </c>
      <c r="B39" s="4"/>
      <c r="C39" s="4"/>
      <c r="D39" s="4"/>
      <c r="E39" s="4">
        <v>30</v>
      </c>
      <c r="F39" s="27"/>
      <c r="G39" s="65">
        <f>SUM(B39:F39)</f>
        <v>30</v>
      </c>
      <c r="H39" s="55"/>
      <c r="I39" s="4"/>
      <c r="J39" s="27"/>
      <c r="K39" s="4"/>
      <c r="L39" s="89"/>
      <c r="M39" s="105"/>
      <c r="N39" s="65"/>
      <c r="O39" s="65">
        <v>13.5</v>
      </c>
      <c r="P39" s="89"/>
      <c r="Q39" s="4"/>
      <c r="R39" s="4"/>
      <c r="S39" s="27"/>
      <c r="T39" s="65"/>
      <c r="U39" s="55"/>
      <c r="V39" s="4"/>
      <c r="W39" s="4"/>
      <c r="X39" s="4"/>
      <c r="Y39" s="27">
        <v>200</v>
      </c>
      <c r="Z39" s="65"/>
      <c r="AA39" s="55"/>
      <c r="AB39" s="4"/>
      <c r="AC39" s="27"/>
      <c r="AD39" s="27"/>
      <c r="AE39" s="65"/>
      <c r="AF39" s="4"/>
      <c r="AG39" s="4"/>
      <c r="AH39" s="4"/>
      <c r="AI39" s="27"/>
      <c r="AJ39" s="65"/>
      <c r="AK39" s="55"/>
      <c r="AL39" s="1"/>
      <c r="AM39" s="89"/>
      <c r="AN39" s="65"/>
      <c r="AO39" s="106">
        <v>60</v>
      </c>
      <c r="AP39" s="117"/>
      <c r="AQ39" s="11">
        <f>AO39+Y39</f>
        <v>260</v>
      </c>
    </row>
    <row r="40" spans="1:47" x14ac:dyDescent="0.25">
      <c r="A40" s="1" t="s">
        <v>32</v>
      </c>
      <c r="B40" s="4"/>
      <c r="C40" s="4"/>
      <c r="D40" s="4"/>
      <c r="E40" s="4"/>
      <c r="F40" s="27"/>
      <c r="G40" s="65"/>
      <c r="H40" s="55"/>
      <c r="I40" s="4"/>
      <c r="J40" s="27"/>
      <c r="K40" s="4"/>
      <c r="L40" s="89"/>
      <c r="M40" s="105"/>
      <c r="N40" s="65"/>
      <c r="O40" s="65">
        <v>27.5</v>
      </c>
      <c r="P40" s="89"/>
      <c r="Q40" s="4"/>
      <c r="R40" s="4">
        <v>641</v>
      </c>
      <c r="S40" s="27"/>
      <c r="T40" s="65"/>
      <c r="U40" s="55"/>
      <c r="V40" s="4"/>
      <c r="W40" s="4"/>
      <c r="X40" s="4"/>
      <c r="Y40" s="27"/>
      <c r="Z40" s="65"/>
      <c r="AA40" s="55">
        <v>290</v>
      </c>
      <c r="AB40" s="4"/>
      <c r="AC40" s="27"/>
      <c r="AD40" s="27"/>
      <c r="AE40" s="65"/>
      <c r="AF40" s="4"/>
      <c r="AG40" s="4"/>
      <c r="AH40" s="4"/>
      <c r="AI40" s="27"/>
      <c r="AJ40" s="65"/>
      <c r="AK40" s="55"/>
      <c r="AL40" s="1"/>
      <c r="AM40" s="89"/>
      <c r="AN40" s="65"/>
      <c r="AO40" s="106"/>
      <c r="AP40" s="117"/>
      <c r="AQ40" s="11">
        <f>AA40+R40</f>
        <v>931</v>
      </c>
    </row>
    <row r="41" spans="1:47" ht="15.75" thickBot="1" x14ac:dyDescent="0.3">
      <c r="A41" s="12" t="s">
        <v>33</v>
      </c>
      <c r="B41" s="13"/>
      <c r="C41" s="13"/>
      <c r="D41" s="13"/>
      <c r="E41" s="13"/>
      <c r="F41" s="28"/>
      <c r="G41" s="66"/>
      <c r="H41" s="56"/>
      <c r="I41" s="13"/>
      <c r="J41" s="28"/>
      <c r="K41" s="13"/>
      <c r="L41" s="91"/>
      <c r="M41" s="121"/>
      <c r="N41" s="66"/>
      <c r="O41" s="66">
        <v>16.8</v>
      </c>
      <c r="P41" s="91"/>
      <c r="Q41" s="13">
        <v>600</v>
      </c>
      <c r="R41" s="13"/>
      <c r="S41" s="28"/>
      <c r="T41" s="66"/>
      <c r="U41" s="56">
        <v>200</v>
      </c>
      <c r="V41" s="13">
        <v>125</v>
      </c>
      <c r="W41" s="13"/>
      <c r="X41" s="13"/>
      <c r="Y41" s="28"/>
      <c r="Z41" s="66"/>
      <c r="AA41" s="56"/>
      <c r="AB41" s="13"/>
      <c r="AC41" s="28">
        <v>200</v>
      </c>
      <c r="AD41" s="28"/>
      <c r="AE41" s="66"/>
      <c r="AF41" s="13"/>
      <c r="AG41" s="13"/>
      <c r="AH41" s="13"/>
      <c r="AI41" s="28"/>
      <c r="AJ41" s="66"/>
      <c r="AK41" s="56"/>
      <c r="AL41" s="12"/>
      <c r="AM41" s="91"/>
      <c r="AN41" s="66"/>
      <c r="AO41" s="107"/>
      <c r="AP41" s="122"/>
      <c r="AQ41" s="30">
        <f>AC41+V41+U41+Q41</f>
        <v>1125</v>
      </c>
    </row>
    <row r="42" spans="1:47" ht="19.5" thickBot="1" x14ac:dyDescent="0.35">
      <c r="A42" s="16" t="s">
        <v>37</v>
      </c>
      <c r="B42" s="17">
        <f>SUM(B20:B41)</f>
        <v>30</v>
      </c>
      <c r="C42" s="17">
        <f>SUM(C20:C41)</f>
        <v>85</v>
      </c>
      <c r="D42" s="17">
        <f>SUM(D20:D41)</f>
        <v>62.5</v>
      </c>
      <c r="E42" s="17">
        <f>SUM(E20:E41)</f>
        <v>130</v>
      </c>
      <c r="F42" s="17"/>
      <c r="G42" s="86">
        <f>E42+D42+C42+B42</f>
        <v>307.5</v>
      </c>
      <c r="H42" s="57"/>
      <c r="I42" s="18"/>
      <c r="J42" s="52"/>
      <c r="K42" s="18"/>
      <c r="L42" s="17"/>
      <c r="M42" s="124"/>
      <c r="N42" s="86">
        <f>G42</f>
        <v>307.5</v>
      </c>
      <c r="O42" s="86">
        <f>SUM(O20:O41)</f>
        <v>440.49999999999994</v>
      </c>
      <c r="P42" s="57"/>
      <c r="Q42" s="17">
        <f>SUM(Q20:Q41)</f>
        <v>716</v>
      </c>
      <c r="R42" s="18">
        <f t="shared" ref="R42:AO42" si="1">SUM(R20:R41)</f>
        <v>6877</v>
      </c>
      <c r="S42" s="52">
        <f t="shared" si="1"/>
        <v>700</v>
      </c>
      <c r="T42" s="86">
        <f>S42+R42+Q42</f>
        <v>8293</v>
      </c>
      <c r="U42" s="18">
        <f>SUM(U20:U41)</f>
        <v>350</v>
      </c>
      <c r="V42" s="18">
        <f t="shared" si="1"/>
        <v>1584.99</v>
      </c>
      <c r="W42" s="50">
        <f>SUM(W20:W41)</f>
        <v>650</v>
      </c>
      <c r="X42" s="18">
        <f>SUM(X20:X41)</f>
        <v>775</v>
      </c>
      <c r="Y42" s="52">
        <f>SUM(Y20:Y41)</f>
        <v>200</v>
      </c>
      <c r="Z42" s="86">
        <f>Y42+X42+W42+V42+U42</f>
        <v>3559.99</v>
      </c>
      <c r="AA42" s="57">
        <f>SUM(AA20:AA41)</f>
        <v>2860</v>
      </c>
      <c r="AB42" s="18">
        <f>SUM(AB20:AB41)</f>
        <v>3680</v>
      </c>
      <c r="AC42" s="52">
        <f>SUM(AC41)</f>
        <v>200</v>
      </c>
      <c r="AD42" s="52">
        <f t="shared" si="1"/>
        <v>500</v>
      </c>
      <c r="AE42" s="86">
        <f>AD42+AC42+AB42+AA42</f>
        <v>7240</v>
      </c>
      <c r="AF42" s="18">
        <f>SUM(AF20:AF41)</f>
        <v>50</v>
      </c>
      <c r="AG42" s="18">
        <f t="shared" si="1"/>
        <v>650</v>
      </c>
      <c r="AH42" s="18">
        <f t="shared" si="1"/>
        <v>50</v>
      </c>
      <c r="AI42" s="52">
        <f t="shared" si="1"/>
        <v>500</v>
      </c>
      <c r="AJ42" s="86">
        <f>AI42+AH42+AG42+AF42</f>
        <v>1250</v>
      </c>
      <c r="AK42" s="57">
        <f>SUM(AK20:AK41)</f>
        <v>100</v>
      </c>
      <c r="AL42" s="18">
        <f t="shared" si="1"/>
        <v>1810</v>
      </c>
      <c r="AM42" s="17">
        <f>SUM(AM20:AM41)</f>
        <v>100</v>
      </c>
      <c r="AN42" s="86">
        <f>AM42+AL42+AK42</f>
        <v>2010</v>
      </c>
      <c r="AO42" s="108">
        <f t="shared" si="1"/>
        <v>60</v>
      </c>
      <c r="AP42" s="98">
        <f>AO42</f>
        <v>60</v>
      </c>
      <c r="AQ42" s="119">
        <f>AP42+AN42+AJ42+AE42+Z42+T42+O42</f>
        <v>22853.489999999998</v>
      </c>
    </row>
    <row r="43" spans="1:47" ht="45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 t="s">
        <v>84</v>
      </c>
      <c r="R43" s="21"/>
      <c r="S43" s="21"/>
      <c r="T43" s="129" t="s">
        <v>111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42"/>
      <c r="AM43" s="42"/>
      <c r="AN43" s="42"/>
      <c r="AO43" s="42"/>
      <c r="AP43" s="42"/>
      <c r="AQ43" s="22" t="s">
        <v>108</v>
      </c>
    </row>
    <row r="44" spans="1:47" ht="15.75" thickBot="1" x14ac:dyDescent="0.3">
      <c r="A44" s="38" t="s">
        <v>38</v>
      </c>
      <c r="B44" s="39"/>
      <c r="C44" s="39"/>
      <c r="D44" s="39"/>
      <c r="E44" s="39"/>
      <c r="F44" s="53"/>
      <c r="G44" s="69"/>
      <c r="H44" s="60"/>
      <c r="I44" s="39"/>
      <c r="J44" s="53"/>
      <c r="K44" s="39"/>
      <c r="L44" s="96"/>
      <c r="M44" s="140"/>
      <c r="N44" s="39"/>
      <c r="O44" s="60"/>
      <c r="P44" s="39"/>
      <c r="Q44" s="39">
        <v>200</v>
      </c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8"/>
      <c r="AM44" s="38"/>
      <c r="AN44" s="38"/>
      <c r="AO44" s="131"/>
      <c r="AP44" s="38"/>
      <c r="AQ44" s="38"/>
    </row>
    <row r="45" spans="1:47" s="10" customFormat="1" ht="19.5" thickBot="1" x14ac:dyDescent="0.35">
      <c r="A45" s="43" t="s">
        <v>38</v>
      </c>
      <c r="B45" s="18"/>
      <c r="C45" s="18"/>
      <c r="D45" s="18"/>
      <c r="E45" s="18"/>
      <c r="F45" s="52"/>
      <c r="G45" s="67"/>
      <c r="H45" s="57"/>
      <c r="I45" s="18"/>
      <c r="J45" s="52"/>
      <c r="K45" s="18"/>
      <c r="L45" s="17"/>
      <c r="M45" s="124"/>
      <c r="N45" s="18"/>
      <c r="O45" s="57"/>
      <c r="P45" s="18"/>
      <c r="Q45" s="18">
        <f>SUM(Q44)</f>
        <v>200</v>
      </c>
      <c r="R45" s="18"/>
      <c r="S45" s="18"/>
      <c r="T45" s="92">
        <f>Q45</f>
        <v>200</v>
      </c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/>
      <c r="AM45" s="19"/>
      <c r="AN45" s="19"/>
      <c r="AO45" s="84"/>
      <c r="AP45" s="19"/>
      <c r="AQ45" s="130">
        <f>Q45</f>
        <v>200</v>
      </c>
      <c r="AR45" s="25"/>
      <c r="AS45" s="25"/>
      <c r="AT45" s="25"/>
      <c r="AU45" s="25"/>
    </row>
    <row r="46" spans="1:47" s="10" customFormat="1" ht="78.75" x14ac:dyDescent="0.25">
      <c r="A46" s="40"/>
      <c r="B46" s="22" t="s">
        <v>83</v>
      </c>
      <c r="C46" s="22"/>
      <c r="D46" s="22"/>
      <c r="E46" s="22"/>
      <c r="F46" s="41"/>
      <c r="G46" s="64" t="s">
        <v>115</v>
      </c>
      <c r="H46" s="58"/>
      <c r="I46" s="22"/>
      <c r="J46" s="41"/>
      <c r="K46" s="22"/>
      <c r="L46" s="94"/>
      <c r="M46" s="104"/>
      <c r="N46" s="22"/>
      <c r="O46" s="58" t="s">
        <v>113</v>
      </c>
      <c r="P46" s="41" t="s">
        <v>114</v>
      </c>
      <c r="Q46" s="141" t="s">
        <v>116</v>
      </c>
      <c r="R46" s="42"/>
      <c r="S46" s="41" t="s">
        <v>80</v>
      </c>
      <c r="T46" s="126" t="s">
        <v>111</v>
      </c>
      <c r="U46" s="94" t="s">
        <v>82</v>
      </c>
      <c r="V46" s="68" t="s">
        <v>100</v>
      </c>
      <c r="W46" s="95" t="s">
        <v>60</v>
      </c>
      <c r="X46" s="127" t="s">
        <v>105</v>
      </c>
      <c r="Y46" s="94" t="s">
        <v>57</v>
      </c>
      <c r="Z46" s="68" t="s">
        <v>104</v>
      </c>
      <c r="AA46" s="94" t="s">
        <v>81</v>
      </c>
      <c r="AB46" s="126" t="s">
        <v>112</v>
      </c>
      <c r="AC46" s="59"/>
      <c r="AD46" s="21"/>
      <c r="AE46" s="21"/>
      <c r="AF46" s="21"/>
      <c r="AG46" s="21"/>
      <c r="AH46" s="21"/>
      <c r="AI46" s="21"/>
      <c r="AJ46" s="21"/>
      <c r="AK46" s="21"/>
      <c r="AL46" s="42"/>
      <c r="AM46" s="110"/>
      <c r="AN46" s="110"/>
      <c r="AO46" s="110"/>
      <c r="AP46" s="42"/>
      <c r="AQ46" s="22" t="s">
        <v>108</v>
      </c>
      <c r="AR46" s="25"/>
      <c r="AS46" s="25"/>
      <c r="AT46" s="25"/>
      <c r="AU46" s="25"/>
    </row>
    <row r="47" spans="1:47" x14ac:dyDescent="0.25">
      <c r="A47" s="1" t="s">
        <v>39</v>
      </c>
      <c r="B47" s="4"/>
      <c r="C47" s="4"/>
      <c r="D47" s="4"/>
      <c r="E47" s="4"/>
      <c r="F47" s="27"/>
      <c r="G47" s="65"/>
      <c r="H47" s="55"/>
      <c r="I47" s="4"/>
      <c r="J47" s="27"/>
      <c r="K47" s="4"/>
      <c r="L47" s="89"/>
      <c r="M47" s="105"/>
      <c r="N47" s="4"/>
      <c r="O47" s="55"/>
      <c r="P47" s="27"/>
      <c r="Q47" s="105"/>
      <c r="R47" s="4"/>
      <c r="S47" s="27"/>
      <c r="T47" s="65"/>
      <c r="U47" s="89"/>
      <c r="V47" s="65"/>
      <c r="W47" s="89"/>
      <c r="X47" s="65"/>
      <c r="Y47" s="89"/>
      <c r="Z47" s="65"/>
      <c r="AA47" s="89"/>
      <c r="AB47" s="65"/>
      <c r="AC47" s="55"/>
      <c r="AD47" s="4"/>
      <c r="AE47" s="4"/>
      <c r="AF47" s="4"/>
      <c r="AG47" s="4"/>
      <c r="AH47" s="4"/>
      <c r="AI47" s="4"/>
      <c r="AJ47" s="4"/>
      <c r="AK47" s="4"/>
      <c r="AL47" s="1"/>
      <c r="AM47" s="109"/>
      <c r="AN47" s="109"/>
      <c r="AO47" s="109"/>
      <c r="AP47" s="1"/>
      <c r="AQ47" s="1"/>
    </row>
    <row r="48" spans="1:47" x14ac:dyDescent="0.25">
      <c r="A48" s="1" t="s">
        <v>40</v>
      </c>
      <c r="B48" s="4"/>
      <c r="C48" s="4"/>
      <c r="D48" s="4"/>
      <c r="E48" s="4"/>
      <c r="F48" s="27"/>
      <c r="G48" s="65"/>
      <c r="H48" s="55"/>
      <c r="I48" s="4"/>
      <c r="J48" s="27"/>
      <c r="K48" s="4"/>
      <c r="L48" s="89"/>
      <c r="M48" s="105"/>
      <c r="N48" s="4"/>
      <c r="O48" s="55"/>
      <c r="P48" s="27"/>
      <c r="Q48" s="105"/>
      <c r="R48" s="4"/>
      <c r="S48" s="27">
        <v>150</v>
      </c>
      <c r="T48" s="65"/>
      <c r="U48" s="89"/>
      <c r="V48" s="65"/>
      <c r="W48" s="89">
        <v>100</v>
      </c>
      <c r="X48" s="65"/>
      <c r="Y48" s="89">
        <v>200</v>
      </c>
      <c r="Z48" s="65"/>
      <c r="AA48" s="89"/>
      <c r="AB48" s="65"/>
      <c r="AC48" s="55"/>
      <c r="AD48" s="4"/>
      <c r="AE48" s="4"/>
      <c r="AF48" s="4"/>
      <c r="AG48" s="4"/>
      <c r="AH48" s="4"/>
      <c r="AI48" s="4"/>
      <c r="AJ48" s="4"/>
      <c r="AK48" s="4"/>
      <c r="AL48" s="1"/>
      <c r="AM48" s="109"/>
      <c r="AN48" s="109"/>
      <c r="AO48" s="109"/>
      <c r="AP48" s="1"/>
      <c r="AQ48" s="1"/>
    </row>
    <row r="49" spans="1:47" ht="15.75" thickBot="1" x14ac:dyDescent="0.3">
      <c r="A49" s="12" t="s">
        <v>41</v>
      </c>
      <c r="B49" s="13">
        <v>243.45</v>
      </c>
      <c r="C49" s="13"/>
      <c r="D49" s="13"/>
      <c r="E49" s="13"/>
      <c r="F49" s="28"/>
      <c r="G49" s="66"/>
      <c r="H49" s="56"/>
      <c r="I49" s="13"/>
      <c r="J49" s="28"/>
      <c r="K49" s="13"/>
      <c r="L49" s="91"/>
      <c r="M49" s="121"/>
      <c r="N49" s="13"/>
      <c r="O49" s="56">
        <v>18.55</v>
      </c>
      <c r="P49" s="28">
        <v>85</v>
      </c>
      <c r="Q49" s="121"/>
      <c r="R49" s="13"/>
      <c r="S49" s="28"/>
      <c r="T49" s="66"/>
      <c r="U49" s="91">
        <v>3000</v>
      </c>
      <c r="V49" s="66"/>
      <c r="W49" s="91"/>
      <c r="X49" s="66"/>
      <c r="Y49" s="91"/>
      <c r="Z49" s="66"/>
      <c r="AA49" s="91">
        <v>150</v>
      </c>
      <c r="AB49" s="66"/>
      <c r="AC49" s="56"/>
      <c r="AD49" s="13"/>
      <c r="AE49" s="13"/>
      <c r="AF49" s="13"/>
      <c r="AG49" s="13"/>
      <c r="AH49" s="13"/>
      <c r="AI49" s="13"/>
      <c r="AJ49" s="13"/>
      <c r="AK49" s="13"/>
      <c r="AL49" s="12"/>
      <c r="AM49" s="111"/>
      <c r="AN49" s="111"/>
      <c r="AO49" s="111"/>
      <c r="AP49" s="12"/>
      <c r="AQ49" s="12"/>
    </row>
    <row r="50" spans="1:47" ht="19.5" thickBot="1" x14ac:dyDescent="0.35">
      <c r="A50" s="16" t="s">
        <v>42</v>
      </c>
      <c r="B50" s="18">
        <v>243.45</v>
      </c>
      <c r="C50" s="18"/>
      <c r="D50" s="18"/>
      <c r="E50" s="18"/>
      <c r="F50" s="52"/>
      <c r="G50" s="86">
        <f>B50</f>
        <v>243.45</v>
      </c>
      <c r="H50" s="57"/>
      <c r="I50" s="18"/>
      <c r="J50" s="52"/>
      <c r="K50" s="18"/>
      <c r="L50" s="17"/>
      <c r="M50" s="124"/>
      <c r="N50" s="18"/>
      <c r="O50" s="57">
        <f>SUM(O49)</f>
        <v>18.55</v>
      </c>
      <c r="P50" s="52">
        <f>SUM(P49)</f>
        <v>85</v>
      </c>
      <c r="Q50" s="138">
        <f>O50+P50</f>
        <v>103.55</v>
      </c>
      <c r="R50" s="34"/>
      <c r="S50" s="52">
        <f>SUM(S47:S49)</f>
        <v>150</v>
      </c>
      <c r="T50" s="133">
        <f>S50</f>
        <v>150</v>
      </c>
      <c r="U50" s="17">
        <f>SUM(U47:U49)</f>
        <v>3000</v>
      </c>
      <c r="V50" s="86">
        <f>U50</f>
        <v>3000</v>
      </c>
      <c r="W50" s="17">
        <f>SUM(W47:W49)</f>
        <v>100</v>
      </c>
      <c r="X50" s="86">
        <f>W50</f>
        <v>100</v>
      </c>
      <c r="Y50" s="17">
        <f>SUM(Y47:Y49)</f>
        <v>200</v>
      </c>
      <c r="Z50" s="86">
        <f>Y50</f>
        <v>200</v>
      </c>
      <c r="AA50" s="17">
        <f>SUM(AA47:AA49)</f>
        <v>150</v>
      </c>
      <c r="AB50" s="86">
        <f>AA50</f>
        <v>150</v>
      </c>
      <c r="AC50" s="57"/>
      <c r="AD50" s="18"/>
      <c r="AE50" s="18"/>
      <c r="AF50" s="18"/>
      <c r="AG50" s="18"/>
      <c r="AH50" s="18"/>
      <c r="AI50" s="18"/>
      <c r="AJ50" s="18"/>
      <c r="AK50" s="18"/>
      <c r="AL50" s="19"/>
      <c r="AM50" s="19"/>
      <c r="AN50" s="19"/>
      <c r="AO50" s="84"/>
      <c r="AP50" s="19"/>
      <c r="AQ50" s="130">
        <f>AB50+Z50+X50+V50+T50+Q50+G50</f>
        <v>3947</v>
      </c>
    </row>
    <row r="51" spans="1:47" ht="45" x14ac:dyDescent="0.25">
      <c r="A51" s="20"/>
      <c r="B51" s="21"/>
      <c r="C51" s="21"/>
      <c r="D51" s="21"/>
      <c r="E51" s="21"/>
      <c r="F51" s="32"/>
      <c r="G51" s="68"/>
      <c r="H51" s="59"/>
      <c r="I51" s="21"/>
      <c r="J51" s="32"/>
      <c r="K51" s="21"/>
      <c r="L51" s="95"/>
      <c r="M51" s="123"/>
      <c r="N51" s="32"/>
      <c r="O51" s="64" t="s">
        <v>45</v>
      </c>
      <c r="P51" s="95"/>
      <c r="Q51" s="134" t="s">
        <v>85</v>
      </c>
      <c r="R51" s="137" t="s">
        <v>111</v>
      </c>
      <c r="S51" s="1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7"/>
      <c r="AM51" s="112"/>
      <c r="AN51" s="112"/>
      <c r="AO51" s="112"/>
      <c r="AP51" s="42"/>
      <c r="AQ51" s="22" t="s">
        <v>108</v>
      </c>
    </row>
    <row r="52" spans="1:47" s="8" customFormat="1" x14ac:dyDescent="0.25">
      <c r="A52" s="7" t="s">
        <v>46</v>
      </c>
      <c r="B52" s="7"/>
      <c r="C52" s="7"/>
      <c r="D52" s="7"/>
      <c r="E52" s="7"/>
      <c r="F52" s="45"/>
      <c r="G52" s="70"/>
      <c r="H52" s="73"/>
      <c r="I52" s="7"/>
      <c r="J52" s="45"/>
      <c r="K52" s="7"/>
      <c r="L52" s="90"/>
      <c r="M52" s="120"/>
      <c r="N52" s="45"/>
      <c r="O52" s="77">
        <v>7.4</v>
      </c>
      <c r="P52" s="90"/>
      <c r="Q52" s="135">
        <v>199.98500000000001</v>
      </c>
      <c r="R52" s="70"/>
      <c r="S52" s="73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9"/>
      <c r="AM52" s="113"/>
      <c r="AN52" s="113"/>
      <c r="AO52" s="113"/>
      <c r="AP52" s="9"/>
      <c r="AQ52" s="9"/>
      <c r="AR52" s="26"/>
      <c r="AS52" s="26"/>
      <c r="AT52" s="26"/>
      <c r="AU52" s="26"/>
    </row>
    <row r="53" spans="1:47" s="8" customFormat="1" x14ac:dyDescent="0.25">
      <c r="A53" s="7" t="s">
        <v>47</v>
      </c>
      <c r="B53" s="7"/>
      <c r="C53" s="7"/>
      <c r="D53" s="7"/>
      <c r="E53" s="7"/>
      <c r="F53" s="45"/>
      <c r="G53" s="70"/>
      <c r="H53" s="73"/>
      <c r="I53" s="7"/>
      <c r="J53" s="45"/>
      <c r="K53" s="7"/>
      <c r="L53" s="90"/>
      <c r="M53" s="120"/>
      <c r="N53" s="45"/>
      <c r="O53" s="77"/>
      <c r="P53" s="90"/>
      <c r="Q53" s="120"/>
      <c r="R53" s="70"/>
      <c r="S53" s="73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9"/>
      <c r="AM53" s="113"/>
      <c r="AN53" s="113"/>
      <c r="AO53" s="113"/>
      <c r="AP53" s="9"/>
      <c r="AQ53" s="9"/>
      <c r="AR53" s="26"/>
      <c r="AS53" s="26"/>
      <c r="AT53" s="26"/>
      <c r="AU53" s="26"/>
    </row>
    <row r="54" spans="1:47" s="8" customFormat="1" ht="15.75" thickBot="1" x14ac:dyDescent="0.3">
      <c r="A54" s="44" t="s">
        <v>49</v>
      </c>
      <c r="B54" s="44"/>
      <c r="C54" s="44"/>
      <c r="D54" s="44"/>
      <c r="E54" s="44"/>
      <c r="F54" s="46"/>
      <c r="G54" s="71"/>
      <c r="H54" s="142"/>
      <c r="I54" s="44"/>
      <c r="J54" s="46"/>
      <c r="K54" s="44"/>
      <c r="L54" s="97"/>
      <c r="M54" s="143"/>
      <c r="N54" s="46"/>
      <c r="O54" s="118"/>
      <c r="P54" s="97"/>
      <c r="Q54" s="143"/>
      <c r="R54" s="71"/>
      <c r="S54" s="142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144"/>
      <c r="AM54" s="145"/>
      <c r="AN54" s="145"/>
      <c r="AO54" s="145"/>
      <c r="AP54" s="144"/>
      <c r="AQ54" s="144"/>
      <c r="AR54" s="26"/>
      <c r="AS54" s="26"/>
      <c r="AT54" s="26"/>
      <c r="AU54" s="26"/>
    </row>
    <row r="55" spans="1:47" s="10" customFormat="1" ht="19.5" thickBot="1" x14ac:dyDescent="0.35">
      <c r="A55" s="16" t="s">
        <v>48</v>
      </c>
      <c r="B55" s="18"/>
      <c r="C55" s="18"/>
      <c r="D55" s="18"/>
      <c r="E55" s="18"/>
      <c r="F55" s="52"/>
      <c r="G55" s="67"/>
      <c r="H55" s="57"/>
      <c r="I55" s="18"/>
      <c r="J55" s="52"/>
      <c r="K55" s="52"/>
      <c r="L55" s="17"/>
      <c r="M55" s="124"/>
      <c r="N55" s="52"/>
      <c r="O55" s="86">
        <f>SUM(O52:O54)</f>
        <v>7.4</v>
      </c>
      <c r="P55" s="57"/>
      <c r="Q55" s="52">
        <f>SUM(Q52:Q54)</f>
        <v>199.98500000000001</v>
      </c>
      <c r="R55" s="86">
        <f>Q55</f>
        <v>199.98500000000001</v>
      </c>
      <c r="S55" s="57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9"/>
      <c r="AM55" s="19"/>
      <c r="AN55" s="19"/>
      <c r="AO55" s="84"/>
      <c r="AP55" s="19"/>
      <c r="AQ55" s="130">
        <f>R55+O55</f>
        <v>207.38500000000002</v>
      </c>
      <c r="AR55" s="25"/>
      <c r="AS55" s="25"/>
      <c r="AT55" s="25"/>
      <c r="AU55" s="25"/>
    </row>
    <row r="56" spans="1:47" s="10" customFormat="1" ht="45" x14ac:dyDescent="0.25">
      <c r="A56" s="20"/>
      <c r="B56" s="22" t="s">
        <v>86</v>
      </c>
      <c r="C56" s="22"/>
      <c r="D56" s="22"/>
      <c r="E56" s="22"/>
      <c r="F56" s="41"/>
      <c r="G56" s="64"/>
      <c r="H56" s="58"/>
      <c r="I56" s="22"/>
      <c r="J56" s="41"/>
      <c r="K56" s="41"/>
      <c r="L56" s="94"/>
      <c r="M56" s="104"/>
      <c r="N56" s="22"/>
      <c r="O56" s="59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42"/>
      <c r="AM56" s="42"/>
      <c r="AN56" s="42"/>
      <c r="AO56" s="110"/>
      <c r="AP56" s="42"/>
      <c r="AQ56" s="22" t="s">
        <v>108</v>
      </c>
      <c r="AR56" s="25"/>
      <c r="AS56" s="25"/>
      <c r="AT56" s="25"/>
      <c r="AU56" s="25"/>
    </row>
    <row r="57" spans="1:47" ht="15.75" thickBot="1" x14ac:dyDescent="0.3">
      <c r="A57" s="47" t="s">
        <v>50</v>
      </c>
      <c r="B57" s="48">
        <v>720</v>
      </c>
      <c r="C57" s="48"/>
      <c r="D57" s="48"/>
      <c r="E57" s="48"/>
      <c r="F57" s="54"/>
      <c r="G57" s="72"/>
      <c r="H57" s="61"/>
      <c r="I57" s="146"/>
      <c r="J57" s="147"/>
      <c r="K57" s="147"/>
      <c r="L57" s="148"/>
      <c r="M57" s="149"/>
      <c r="N57" s="146"/>
      <c r="O57" s="60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8"/>
      <c r="AM57" s="38"/>
      <c r="AN57" s="38"/>
      <c r="AO57" s="131"/>
      <c r="AP57" s="12"/>
      <c r="AQ57" s="12"/>
    </row>
    <row r="58" spans="1:47" ht="19.5" thickBot="1" x14ac:dyDescent="0.35">
      <c r="A58" s="16" t="s">
        <v>50</v>
      </c>
      <c r="B58" s="92">
        <f>SUM(B57)</f>
        <v>720</v>
      </c>
      <c r="C58" s="18"/>
      <c r="D58" s="18"/>
      <c r="E58" s="18"/>
      <c r="F58" s="52"/>
      <c r="G58" s="67"/>
      <c r="H58" s="57"/>
      <c r="I58" s="18"/>
      <c r="J58" s="52"/>
      <c r="K58" s="52"/>
      <c r="L58" s="17"/>
      <c r="M58" s="124"/>
      <c r="N58" s="18"/>
      <c r="O58" s="62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5"/>
      <c r="AM58" s="35"/>
      <c r="AN58" s="35"/>
      <c r="AO58" s="115"/>
      <c r="AP58" s="35"/>
      <c r="AQ58" s="130">
        <f>B58</f>
        <v>720</v>
      </c>
    </row>
    <row r="59" spans="1:47" ht="60" x14ac:dyDescent="0.25">
      <c r="A59" s="20"/>
      <c r="B59" s="21"/>
      <c r="C59" s="21"/>
      <c r="D59" s="21"/>
      <c r="E59" s="21"/>
      <c r="F59" s="32"/>
      <c r="G59" s="68"/>
      <c r="H59" s="59"/>
      <c r="I59" s="21"/>
      <c r="J59" s="32"/>
      <c r="K59" s="32"/>
      <c r="L59" s="95"/>
      <c r="M59" s="123"/>
      <c r="N59" s="21"/>
      <c r="O59" s="58" t="s">
        <v>117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4"/>
      <c r="AM59" s="14"/>
      <c r="AN59" s="14"/>
      <c r="AO59" s="132"/>
      <c r="AP59" s="14"/>
      <c r="AQ59" s="22" t="s">
        <v>108</v>
      </c>
    </row>
    <row r="60" spans="1:47" ht="15.75" thickBot="1" x14ac:dyDescent="0.3">
      <c r="A60" s="47" t="s">
        <v>51</v>
      </c>
      <c r="B60" s="39"/>
      <c r="C60" s="39"/>
      <c r="D60" s="39"/>
      <c r="E60" s="39"/>
      <c r="F60" s="53"/>
      <c r="G60" s="69"/>
      <c r="H60" s="56"/>
      <c r="I60" s="13"/>
      <c r="J60" s="28"/>
      <c r="K60" s="28"/>
      <c r="L60" s="91"/>
      <c r="M60" s="121"/>
      <c r="N60" s="13"/>
      <c r="O60" s="60">
        <v>35</v>
      </c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8"/>
      <c r="AM60" s="38"/>
      <c r="AN60" s="38"/>
      <c r="AO60" s="131"/>
      <c r="AP60" s="12"/>
      <c r="AQ60" s="12"/>
    </row>
    <row r="61" spans="1:47" ht="19.5" thickBot="1" x14ac:dyDescent="0.35">
      <c r="A61" s="78" t="s">
        <v>51</v>
      </c>
      <c r="B61" s="79"/>
      <c r="C61" s="79"/>
      <c r="D61" s="79"/>
      <c r="E61" s="79"/>
      <c r="F61" s="80"/>
      <c r="G61" s="81"/>
      <c r="H61" s="152"/>
      <c r="I61" s="79"/>
      <c r="J61" s="80"/>
      <c r="K61" s="80"/>
      <c r="L61" s="139"/>
      <c r="M61" s="153"/>
      <c r="N61" s="79"/>
      <c r="O61" s="150">
        <f>SUM(O60)</f>
        <v>35</v>
      </c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82"/>
      <c r="AM61" s="82"/>
      <c r="AN61" s="82"/>
      <c r="AO61" s="116"/>
      <c r="AP61" s="82"/>
      <c r="AQ61" s="154">
        <f>O61</f>
        <v>35</v>
      </c>
    </row>
    <row r="62" spans="1:47" ht="90.75" thickBot="1" x14ac:dyDescent="0.3">
      <c r="A62" s="49" t="s">
        <v>43</v>
      </c>
      <c r="B62" s="34"/>
      <c r="C62" s="34"/>
      <c r="D62" s="34"/>
      <c r="E62" s="34"/>
      <c r="F62" s="34"/>
      <c r="G62" s="100"/>
      <c r="H62" s="34"/>
      <c r="I62" s="34"/>
      <c r="J62" s="34"/>
      <c r="K62" s="34"/>
      <c r="L62" s="34"/>
      <c r="M62" s="100"/>
      <c r="N62" s="100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5"/>
      <c r="AM62" s="35"/>
      <c r="AN62" s="35"/>
      <c r="AO62" s="35"/>
      <c r="AP62" s="157" t="s">
        <v>119</v>
      </c>
      <c r="AQ62" s="158" t="s">
        <v>118</v>
      </c>
    </row>
    <row r="63" spans="1:47" ht="19.5" thickBot="1" x14ac:dyDescent="0.35">
      <c r="A63" s="155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6"/>
      <c r="AM63" s="156"/>
      <c r="AN63" s="156"/>
      <c r="AO63" s="156"/>
      <c r="AP63" s="159">
        <f>N18+N42</f>
        <v>8000</v>
      </c>
      <c r="AQ63" s="160">
        <f>AQ61+AQ58+AQ55+AQ50+AQ45+AQ42+AQ18</f>
        <v>42821.619999999995</v>
      </c>
    </row>
    <row r="64" spans="1:47" ht="19.5" thickBot="1" x14ac:dyDescent="0.35">
      <c r="A64" s="162" t="s">
        <v>87</v>
      </c>
      <c r="B64" s="163"/>
      <c r="C64" s="163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1"/>
      <c r="AM64" s="51"/>
      <c r="AN64" s="51"/>
      <c r="AO64" s="51"/>
      <c r="AP64" s="161"/>
      <c r="AQ64" s="119">
        <f>AP63+AQ63</f>
        <v>50821.619999999995</v>
      </c>
    </row>
  </sheetData>
  <mergeCells count="8">
    <mergeCell ref="A64:C64"/>
    <mergeCell ref="B2:B3"/>
    <mergeCell ref="O2:O3"/>
    <mergeCell ref="P2:P3"/>
    <mergeCell ref="Q2:AO2"/>
    <mergeCell ref="C2:F2"/>
    <mergeCell ref="H2:K2"/>
    <mergeCell ref="N2:N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2023-11-23T14:27:36Z</cp:lastPrinted>
  <dcterms:created xsi:type="dcterms:W3CDTF">2023-11-14T07:05:26Z</dcterms:created>
  <dcterms:modified xsi:type="dcterms:W3CDTF">2023-11-29T09:50:24Z</dcterms:modified>
</cp:coreProperties>
</file>