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User-309\AppData\Local\Temp\SCANCLIENT\"/>
    </mc:Choice>
  </mc:AlternateContent>
  <xr:revisionPtr revIDLastSave="0" documentId="13_ncr:1_{61936130-78F8-4E65-91E4-6A038BC20A5C}" xr6:coauthVersionLast="47" xr6:coauthVersionMax="47" xr10:uidLastSave="{00000000-0000-0000-0000-000000000000}"/>
  <bookViews>
    <workbookView xWindow="-120" yWindow="-120" windowWidth="29040" windowHeight="15840" xr2:uid="{00000000-000D-0000-FFFF-FFFF00000000}"/>
  </bookViews>
  <sheets>
    <sheet name="ДОДАТОК ДО ПРОГРАМИ" sheetId="1" r:id="rId1"/>
  </sheets>
  <definedNames>
    <definedName name="_xlnm.Print_Area" localSheetId="0">'ДОДАТОК ДО ПРОГРАМИ'!$A$1:$N$59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0" i="1" l="1"/>
  <c r="K20" i="1"/>
  <c r="L20" i="1"/>
  <c r="M20" i="1"/>
  <c r="N20" i="1"/>
  <c r="I20" i="1"/>
  <c r="G20" i="1" l="1"/>
  <c r="E20" i="1"/>
  <c r="M13" i="1" l="1"/>
  <c r="F33" i="1" l="1"/>
  <c r="G33" i="1"/>
  <c r="H33" i="1"/>
  <c r="I33" i="1"/>
  <c r="J33" i="1"/>
  <c r="K33" i="1"/>
  <c r="L33" i="1"/>
  <c r="M33" i="1"/>
  <c r="N33" i="1"/>
  <c r="E33" i="1"/>
  <c r="F52" i="1" l="1"/>
  <c r="F51" i="1" s="1"/>
  <c r="G52" i="1"/>
  <c r="G51" i="1" s="1"/>
  <c r="H52" i="1"/>
  <c r="H51" i="1" s="1"/>
  <c r="I52" i="1"/>
  <c r="I51" i="1" s="1"/>
  <c r="J52" i="1"/>
  <c r="J51" i="1" s="1"/>
  <c r="K52" i="1"/>
  <c r="K51" i="1" s="1"/>
  <c r="L52" i="1"/>
  <c r="L51" i="1" s="1"/>
  <c r="M52" i="1"/>
  <c r="M51" i="1" s="1"/>
  <c r="N52" i="1"/>
  <c r="N51" i="1" s="1"/>
  <c r="F47" i="1"/>
  <c r="G47" i="1"/>
  <c r="H47" i="1"/>
  <c r="I47" i="1"/>
  <c r="J47" i="1"/>
  <c r="K47" i="1"/>
  <c r="L47" i="1"/>
  <c r="M47" i="1"/>
  <c r="N47" i="1"/>
  <c r="F39" i="1"/>
  <c r="G39" i="1"/>
  <c r="H39" i="1"/>
  <c r="I39" i="1"/>
  <c r="J39" i="1"/>
  <c r="K39" i="1"/>
  <c r="L39" i="1"/>
  <c r="M39" i="1"/>
  <c r="N39" i="1"/>
  <c r="F20" i="1"/>
  <c r="H20" i="1"/>
  <c r="M12" i="1"/>
  <c r="F13" i="1"/>
  <c r="G13" i="1"/>
  <c r="H13" i="1"/>
  <c r="I13" i="1"/>
  <c r="J13" i="1"/>
  <c r="K13" i="1"/>
  <c r="L13" i="1"/>
  <c r="N13" i="1"/>
  <c r="E52" i="1"/>
  <c r="E51" i="1" s="1"/>
  <c r="E47" i="1"/>
  <c r="E39" i="1"/>
  <c r="E13" i="1"/>
  <c r="K12" i="1" l="1"/>
  <c r="E38" i="1"/>
  <c r="N38" i="1"/>
  <c r="J38" i="1"/>
  <c r="K38" i="1"/>
  <c r="G38" i="1"/>
  <c r="H12" i="1"/>
  <c r="N12" i="1"/>
  <c r="J12" i="1"/>
  <c r="L12" i="1"/>
  <c r="I12" i="1"/>
  <c r="F12" i="1"/>
  <c r="F38" i="1"/>
  <c r="L38" i="1"/>
  <c r="H38" i="1"/>
  <c r="G12" i="1"/>
  <c r="E12" i="1"/>
  <c r="M38" i="1"/>
  <c r="M10" i="1" s="1"/>
  <c r="I38" i="1"/>
  <c r="J10" i="1" l="1"/>
  <c r="K10" i="1"/>
  <c r="E10" i="1"/>
  <c r="G10" i="1"/>
  <c r="F10" i="1"/>
  <c r="N10" i="1"/>
  <c r="I10" i="1"/>
  <c r="H10" i="1"/>
  <c r="L10" i="1"/>
</calcChain>
</file>

<file path=xl/sharedStrings.xml><?xml version="1.0" encoding="utf-8"?>
<sst xmlns="http://schemas.openxmlformats.org/spreadsheetml/2006/main" count="113" uniqueCount="97">
  <si>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</si>
  <si>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</si>
  <si>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</si>
  <si>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</si>
  <si>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</si>
  <si>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</si>
  <si>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</si>
  <si>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</si>
  <si>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</si>
  <si>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</si>
  <si>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</si>
  <si>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хворому  після пересадки органів і тканин</t>
  </si>
  <si>
    <t>Закупівля медичних виробів на пільговій основі згідно Постанови КМУ №1301 від 03.12.2009 р.</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</si>
  <si>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</si>
  <si>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</si>
  <si>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</si>
  <si>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r>
      <t xml:space="preserve">Відшкодування ліків </t>
    </r>
    <r>
      <rPr>
        <sz val="11"/>
        <color theme="1"/>
        <rFont val="Times New Roman"/>
        <family val="1"/>
        <charset val="204"/>
      </rPr>
      <t>і</t>
    </r>
    <r>
      <rPr>
        <sz val="11"/>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</si>
  <si>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1"/>
        <color theme="1"/>
        <rFont val="Times New Roman"/>
        <family val="1"/>
        <charset val="204"/>
      </rPr>
      <t>о</t>
    </r>
    <r>
      <rPr>
        <sz val="11"/>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</si>
  <si>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</si>
  <si>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</si>
  <si>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</si>
  <si>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</si>
  <si>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</si>
  <si>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</si>
  <si>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</si>
  <si>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</si>
  <si>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</si>
  <si>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</si>
  <si>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</si>
  <si>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</si>
  <si>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</si>
  <si>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</si>
  <si>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</si>
  <si>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</si>
  <si>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</si>
  <si>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</si>
  <si>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</si>
  <si>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</si>
  <si>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</si>
  <si>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</si>
  <si>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</si>
  <si>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</si>
  <si>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</si>
  <si>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</si>
  <si>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</si>
  <si>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</si>
  <si>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</si>
  <si>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</si>
  <si>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</si>
  <si>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</si>
  <si>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</si>
  <si>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</si>
  <si>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</si>
  <si>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</si>
  <si>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</si>
  <si>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</si>
  <si>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</si>
  <si>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</si>
  <si>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</si>
  <si>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</si>
  <si>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</si>
  <si>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</si>
  <si>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</si>
  <si>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</si>
  <si>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</si>
  <si>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</si>
  <si>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</si>
  <si>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</si>
  <si>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</si>
  <si>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</si>
  <si>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</si>
  <si>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</si>
  <si>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</si>
  <si>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</si>
  <si>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Відшкодування ліків для пацієнтів з орфанними  захворюваннями.</t>
  </si>
  <si>
    <t xml:space="preserve">Капітальний ремонт </t>
  </si>
  <si>
    <t xml:space="preserve">1. ФІНАНСОВА ПІДТРИМКА КОМУНАЛЬНОГО НЕКОМЕРЦІЙНОГО ПІДПРИЄМСТВА БРОВАРСЬКОЇ МІСЬКОЇ РАДИ БРОВАРСЬКОГО РАЙОНУ КИЇВСЬКОЇ ОБЛАСТІ «БРОВАРСЬКИЙ МІСЬКИЙ ЦЕНТР ПЕРВИННОЇ МЕДИКО-САНІТАРНОЇ ДОПОМОГИ»  </t>
  </si>
  <si>
    <r>
      <t xml:space="preserve"> 2. ФІНАНСОВА ПІДТРИМКА КОМУНАЛЬНОГО НЕКОМЕРЦІЙНОГО ПІДПРИЄМСТВА БРОВАРСЬКОЇ МІСЬКОЇ РАДИ БРОВАРСЬКОГО РАЙОНУ КИЇВСЬКОЇ ОБЛАСТІ «БРОВАРСЬКА СТОМАТОЛОГІЧНА ПОЛІКЛІННІКА»</t>
    </r>
    <r>
      <rPr>
        <b/>
        <sz val="11"/>
        <color rgb="FF000000"/>
        <rFont val="Times New Roman"/>
        <family val="1"/>
        <charset val="204"/>
      </rPr>
      <t>.</t>
    </r>
  </si>
  <si>
    <t xml:space="preserve">Поточні видатки для забезпечення діяльності </t>
  </si>
  <si>
    <t>1.3.3.</t>
  </si>
  <si>
    <t xml:space="preserve">Реконструкція </t>
  </si>
  <si>
    <t xml:space="preserve">Додаток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</si>
  <si>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</si>
  <si>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</si>
  <si>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</si>
  <si>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</si>
  <si>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</si>
  <si>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1.2.11.</t>
  </si>
  <si>
    <t xml:space="preserve">Забезпечення дітей хворих на фенілкетонурію з спеціальним лікувальним харчуванням </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</si>
  <si>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</si>
  <si>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</si>
  <si>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</si>
  <si>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</si>
  <si>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Затвердженої рішенням  Броварської міської ради Броварського району Київської області  від 23.12.2021 №594-19-08</t>
  </si>
  <si>
    <t>Відшкодування ліків на онкологічні захворювання, що потребують хіміотерапії та паліатитвної допомоги.</t>
  </si>
  <si>
    <t>Комплексної Програми  розвитку охорони здоров’я в                                                                                                                                                                                                                                                                                                                       Броварській міській територіальній громаді на 2022 - 2026 роки</t>
  </si>
  <si>
    <t xml:space="preserve"> у редакції рішення  Броварської міської ради Броварського району Київської області        від 28.03.2024 року  № 1551-67-08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</si>
</sst>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sz val="12"/>
      <name val="Times New Roman"/>
      <family val="2"/>
      <charset val="204"/>
    </font>
    <font>
      <b/>
      <sz val="12"/>
      <name val="Times New Roman"/>
      <family val="2"/>
      <charset val="204"/>
    </font>
    <font>
      <sz val="11"/>
      <name val="Times New Roman"/>
      <family val="2"/>
      <charset val="204"/>
    </font>
    <font>
      <b/>
      <sz val="14"/>
      <name val="Times New Roman"/>
      <family val="2"/>
      <charset val="204"/>
    </font>
    <font>
      <b/>
      <sz val="11"/>
      <name val="Times New Roman"/>
      <family val="2"/>
      <charset val="204"/>
    </font>
    <font>
      <b/>
      <sz val="10"/>
      <color theme="1"/>
      <name val="Times New Roman"/>
      <family val="1"/>
      <charset val="204"/>
    </font>
  </fonts>
  <fills count="9">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50">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20" xfId="0" applyFont="1" applyBorder="1" applyAlignment="1">
      <alignment vertical="center" wrapText="1"/>
    </xf>
    <xf numFmtId="0" fontId="6" fillId="0" borderId="2" xfId="0" applyFont="1" applyBorder="1" applyAlignment="1">
      <alignment vertical="center" wrapText="1"/>
    </xf>
    <xf numFmtId="0" fontId="6" fillId="0" borderId="28" xfId="0" applyFont="1" applyBorder="1" applyAlignment="1">
      <alignment vertical="center" wrapText="1"/>
    </xf>
    <xf numFmtId="0" fontId="3" fillId="0" borderId="20" xfId="0" applyFont="1" applyBorder="1" applyAlignment="1">
      <alignment vertical="center" wrapText="1"/>
    </xf>
    <xf numFmtId="0" fontId="3" fillId="0" borderId="2" xfId="0" applyFont="1" applyBorder="1" applyAlignment="1">
      <alignment vertical="center" wrapText="1"/>
    </xf>
    <xf numFmtId="3" fontId="6" fillId="0" borderId="28"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20" xfId="0" applyNumberFormat="1" applyFont="1" applyBorder="1" applyAlignment="1">
      <alignment vertical="center" wrapText="1"/>
    </xf>
    <xf numFmtId="3" fontId="6" fillId="0" borderId="2" xfId="0" applyNumberFormat="1" applyFont="1" applyBorder="1" applyAlignment="1">
      <alignment vertical="center" wrapText="1"/>
    </xf>
    <xf numFmtId="3" fontId="1" fillId="0" borderId="1" xfId="0" applyNumberFormat="1" applyFont="1" applyBorder="1" applyAlignment="1">
      <alignment vertical="center" wrapText="1"/>
    </xf>
    <xf numFmtId="3" fontId="3" fillId="0" borderId="1" xfId="0" applyNumberFormat="1" applyFont="1" applyBorder="1" applyAlignment="1">
      <alignment vertical="center" wrapText="1"/>
    </xf>
    <xf numFmtId="3" fontId="3" fillId="0" borderId="20" xfId="0" applyNumberFormat="1" applyFont="1" applyBorder="1" applyAlignment="1">
      <alignment vertical="center"/>
    </xf>
    <xf numFmtId="3" fontId="3" fillId="0" borderId="26" xfId="0" applyNumberFormat="1" applyFont="1" applyBorder="1" applyAlignment="1">
      <alignment vertical="center"/>
    </xf>
    <xf numFmtId="3" fontId="3" fillId="0" borderId="20" xfId="0" applyNumberFormat="1" applyFont="1" applyBorder="1" applyAlignment="1">
      <alignment vertical="center" wrapText="1"/>
    </xf>
    <xf numFmtId="0" fontId="0" fillId="4" borderId="0" xfId="0" applyFill="1"/>
    <xf numFmtId="0" fontId="5" fillId="3" borderId="15" xfId="0" applyFont="1" applyFill="1" applyBorder="1" applyAlignment="1">
      <alignment horizontal="justify" vertical="center" wrapText="1"/>
    </xf>
    <xf numFmtId="0" fontId="5" fillId="3" borderId="18" xfId="0" applyFont="1" applyFill="1" applyBorder="1" applyAlignment="1">
      <alignment horizontal="justify" vertical="center" wrapText="1"/>
    </xf>
    <xf numFmtId="3" fontId="2" fillId="7" borderId="3" xfId="0" applyNumberFormat="1" applyFont="1" applyFill="1" applyBorder="1" applyAlignment="1">
      <alignment vertical="center" wrapText="1"/>
    </xf>
    <xf numFmtId="3" fontId="2" fillId="7" borderId="5" xfId="0" applyNumberFormat="1" applyFont="1" applyFill="1" applyBorder="1" applyAlignment="1">
      <alignment vertical="center" wrapText="1"/>
    </xf>
    <xf numFmtId="0" fontId="7" fillId="6" borderId="13" xfId="0" applyFont="1" applyFill="1" applyBorder="1"/>
    <xf numFmtId="0" fontId="2" fillId="6" borderId="3" xfId="0" applyFont="1" applyFill="1" applyBorder="1" applyAlignment="1">
      <alignment vertical="center" wrapText="1"/>
    </xf>
    <xf numFmtId="3" fontId="2" fillId="6" borderId="3" xfId="0" applyNumberFormat="1" applyFont="1" applyFill="1" applyBorder="1" applyAlignment="1">
      <alignment vertical="center" wrapText="1"/>
    </xf>
    <xf numFmtId="3" fontId="2" fillId="6" borderId="5" xfId="0" applyNumberFormat="1" applyFont="1" applyFill="1" applyBorder="1" applyAlignment="1">
      <alignment vertical="center" wrapText="1"/>
    </xf>
    <xf numFmtId="0" fontId="5" fillId="6" borderId="3" xfId="0" applyFont="1" applyFill="1" applyBorder="1" applyAlignment="1">
      <alignment vertical="center" wrapText="1"/>
    </xf>
    <xf numFmtId="0" fontId="6" fillId="6" borderId="3" xfId="0" applyFont="1" applyFill="1" applyBorder="1" applyAlignment="1">
      <alignment horizontal="right" vertical="center" wrapText="1"/>
    </xf>
    <xf numFmtId="0" fontId="6" fillId="6" borderId="3" xfId="0" applyFont="1" applyFill="1" applyBorder="1" applyAlignment="1">
      <alignment vertical="center" wrapText="1"/>
    </xf>
    <xf numFmtId="0" fontId="0" fillId="6" borderId="3" xfId="0" applyFill="1" applyBorder="1"/>
    <xf numFmtId="0" fontId="0" fillId="6" borderId="5" xfId="0" applyFill="1" applyBorder="1"/>
    <xf numFmtId="0" fontId="5" fillId="0" borderId="0" xfId="0" applyFont="1" applyAlignment="1">
      <alignment horizontal="right" wrapText="1"/>
    </xf>
    <xf numFmtId="0" fontId="7" fillId="0" borderId="0" xfId="0" applyFont="1" applyAlignment="1">
      <alignment horizontal="right" vertical="center"/>
    </xf>
    <xf numFmtId="0" fontId="8" fillId="0" borderId="0" xfId="0" applyFont="1" applyAlignment="1">
      <alignment horizontal="center"/>
    </xf>
    <xf numFmtId="0" fontId="7" fillId="8" borderId="0" xfId="0" applyFont="1" applyFill="1" applyAlignment="1">
      <alignment horizontal="right" wrapText="1"/>
    </xf>
    <xf numFmtId="0" fontId="3" fillId="8" borderId="0" xfId="0" applyFont="1" applyFill="1" applyAlignment="1">
      <alignment horizontal="center" wrapText="1"/>
    </xf>
    <xf numFmtId="0" fontId="8" fillId="8" borderId="0" xfId="0" applyFont="1" applyFill="1" applyAlignment="1">
      <alignment horizontal="center" wrapText="1"/>
    </xf>
    <xf numFmtId="0" fontId="5" fillId="8" borderId="0" xfId="0" applyFont="1" applyFill="1" applyAlignment="1">
      <alignment horizontal="center" wrapText="1"/>
    </xf>
    <xf numFmtId="0" fontId="2" fillId="8" borderId="0" xfId="0" applyFont="1" applyFill="1" applyAlignment="1">
      <alignment horizontal="center" vertical="center" wrapText="1"/>
    </xf>
    <xf numFmtId="0" fontId="5" fillId="8" borderId="0" xfId="0" applyFont="1" applyFill="1" applyAlignment="1">
      <alignment horizontal="justify" vertical="center" wrapText="1"/>
    </xf>
    <xf numFmtId="0" fontId="2" fillId="8" borderId="0" xfId="0" applyFont="1" applyFill="1" applyAlignment="1">
      <alignment horizontal="left" vertical="center" wrapText="1"/>
    </xf>
    <xf numFmtId="3" fontId="2" fillId="8" borderId="0" xfId="0" applyNumberFormat="1" applyFont="1" applyFill="1" applyAlignment="1">
      <alignment horizontal="center" vertical="center" wrapText="1"/>
    </xf>
    <xf numFmtId="3" fontId="6" fillId="8" borderId="0" xfId="0" applyNumberFormat="1" applyFont="1" applyFill="1" applyAlignment="1">
      <alignment horizontal="center" vertical="center" wrapText="1"/>
    </xf>
    <xf numFmtId="3" fontId="0" fillId="8" borderId="0" xfId="0" applyNumberFormat="1" applyFill="1"/>
    <xf numFmtId="3" fontId="4" fillId="8" borderId="0" xfId="0" applyNumberFormat="1" applyFont="1" applyFill="1" applyAlignment="1">
      <alignment horizontal="center"/>
    </xf>
    <xf numFmtId="3" fontId="2" fillId="8" borderId="0" xfId="0" applyNumberFormat="1" applyFont="1" applyFill="1" applyAlignment="1">
      <alignment vertical="center" wrapText="1"/>
    </xf>
    <xf numFmtId="3" fontId="3" fillId="8" borderId="0" xfId="0" applyNumberFormat="1" applyFont="1" applyFill="1" applyAlignment="1">
      <alignment vertical="center"/>
    </xf>
    <xf numFmtId="3" fontId="6" fillId="8" borderId="0" xfId="0" applyNumberFormat="1" applyFont="1" applyFill="1" applyAlignment="1">
      <alignment vertical="center" wrapText="1"/>
    </xf>
    <xf numFmtId="3" fontId="4" fillId="8" borderId="0" xfId="0" applyNumberFormat="1" applyFont="1" applyFill="1" applyAlignment="1">
      <alignment vertical="center"/>
    </xf>
    <xf numFmtId="0" fontId="0" fillId="8" borderId="0" xfId="0" applyFill="1"/>
    <xf numFmtId="3" fontId="11" fillId="0" borderId="0" xfId="0" applyNumberFormat="1" applyFont="1" applyAlignment="1">
      <alignment horizontal="center" vertical="center" wrapText="1"/>
    </xf>
    <xf numFmtId="0" fontId="9" fillId="0" borderId="0" xfId="0" applyFont="1"/>
    <xf numFmtId="0" fontId="10" fillId="0" borderId="0" xfId="0" applyFont="1" applyAlignment="1">
      <alignment horizontal="right" vertical="center"/>
    </xf>
    <xf numFmtId="0" fontId="10" fillId="0" borderId="0" xfId="0" applyFont="1" applyAlignment="1">
      <alignment horizontal="right" wrapText="1"/>
    </xf>
    <xf numFmtId="0" fontId="11" fillId="0" borderId="0" xfId="0" applyFont="1" applyAlignment="1">
      <alignment horizontal="center" wrapText="1"/>
    </xf>
    <xf numFmtId="0" fontId="12" fillId="0" borderId="0" xfId="0" applyFont="1" applyAlignment="1">
      <alignment horizontal="center" wrapText="1"/>
    </xf>
    <xf numFmtId="0" fontId="13" fillId="0" borderId="0" xfId="0" applyFont="1" applyAlignment="1">
      <alignment horizontal="center" wrapText="1"/>
    </xf>
    <xf numFmtId="0" fontId="13" fillId="0" borderId="0" xfId="0" applyFont="1" applyAlignment="1">
      <alignment horizontal="center" vertical="center" wrapText="1"/>
    </xf>
    <xf numFmtId="0" fontId="13" fillId="0" borderId="0" xfId="0" applyFont="1" applyAlignment="1">
      <alignment horizontal="justify" vertical="center" wrapText="1"/>
    </xf>
    <xf numFmtId="3" fontId="13" fillId="0" borderId="0" xfId="0" applyNumberFormat="1" applyFont="1" applyAlignment="1">
      <alignment horizontal="justify" vertical="center" wrapText="1"/>
    </xf>
    <xf numFmtId="0" fontId="13" fillId="0" borderId="0" xfId="0" applyFont="1" applyAlignment="1">
      <alignment horizontal="left" vertical="center" wrapText="1"/>
    </xf>
    <xf numFmtId="3" fontId="13" fillId="0" borderId="0" xfId="0" applyNumberFormat="1" applyFont="1" applyAlignment="1">
      <alignment horizontal="center" vertical="center" wrapText="1"/>
    </xf>
    <xf numFmtId="3" fontId="9" fillId="0" borderId="0" xfId="0" applyNumberFormat="1" applyFont="1"/>
    <xf numFmtId="3" fontId="11" fillId="0" borderId="0" xfId="0" applyNumberFormat="1" applyFont="1" applyAlignment="1">
      <alignment horizontal="center"/>
    </xf>
    <xf numFmtId="3" fontId="13" fillId="0" borderId="0" xfId="0" applyNumberFormat="1" applyFont="1" applyAlignment="1">
      <alignment vertical="center" wrapText="1"/>
    </xf>
    <xf numFmtId="3" fontId="11" fillId="0" borderId="0" xfId="0" applyNumberFormat="1" applyFont="1" applyAlignment="1">
      <alignment vertical="center"/>
    </xf>
    <xf numFmtId="3" fontId="11" fillId="0" borderId="0" xfId="0" applyNumberFormat="1" applyFont="1" applyAlignment="1">
      <alignment vertical="center" wrapText="1"/>
    </xf>
    <xf numFmtId="0" fontId="12" fillId="0" borderId="0" xfId="0" applyFont="1" applyAlignment="1">
      <alignment horizontal="center"/>
    </xf>
    <xf numFmtId="0" fontId="7" fillId="0" borderId="0" xfId="0" applyFont="1" applyAlignment="1">
      <alignment horizontal="right" wrapText="1"/>
    </xf>
    <xf numFmtId="3" fontId="5" fillId="2" borderId="3" xfId="0" applyNumberFormat="1" applyFont="1" applyFill="1" applyBorder="1" applyAlignment="1">
      <alignment vertical="center" wrapText="1"/>
    </xf>
    <xf numFmtId="3" fontId="2" fillId="7" borderId="17" xfId="0" applyNumberFormat="1" applyFont="1" applyFill="1" applyBorder="1" applyAlignment="1">
      <alignment vertical="center" wrapText="1"/>
    </xf>
    <xf numFmtId="3" fontId="2" fillId="7" borderId="4" xfId="0" applyNumberFormat="1" applyFont="1" applyFill="1" applyBorder="1" applyAlignment="1">
      <alignment vertical="center" wrapText="1"/>
    </xf>
    <xf numFmtId="3" fontId="2" fillId="6" borderId="17" xfId="0" applyNumberFormat="1" applyFont="1" applyFill="1" applyBorder="1" applyAlignment="1">
      <alignment vertical="center" wrapText="1"/>
    </xf>
    <xf numFmtId="3" fontId="2" fillId="6" borderId="4" xfId="0" applyNumberFormat="1" applyFont="1" applyFill="1" applyBorder="1" applyAlignment="1">
      <alignment vertical="center" wrapText="1"/>
    </xf>
    <xf numFmtId="14" fontId="0" fillId="0" borderId="25" xfId="0" applyNumberFormat="1" applyBorder="1"/>
    <xf numFmtId="3" fontId="6" fillId="0" borderId="17" xfId="0" applyNumberFormat="1" applyFont="1" applyBorder="1" applyAlignment="1">
      <alignment vertical="center" wrapText="1"/>
    </xf>
    <xf numFmtId="3" fontId="6" fillId="0" borderId="4" xfId="0" applyNumberFormat="1" applyFont="1" applyBorder="1" applyAlignment="1">
      <alignment vertical="center" wrapText="1"/>
    </xf>
    <xf numFmtId="0" fontId="0" fillId="0" borderId="14" xfId="0" applyBorder="1"/>
    <xf numFmtId="14" fontId="0" fillId="0" borderId="14" xfId="0" applyNumberFormat="1" applyBorder="1"/>
    <xf numFmtId="0" fontId="0" fillId="0" borderId="21" xfId="0" applyBorder="1"/>
    <xf numFmtId="0" fontId="0" fillId="0" borderId="25" xfId="0" applyBorder="1"/>
    <xf numFmtId="3" fontId="4" fillId="0" borderId="2" xfId="0" applyNumberFormat="1" applyFont="1" applyBorder="1"/>
    <xf numFmtId="3" fontId="0" fillId="0" borderId="2" xfId="0" applyNumberFormat="1" applyBorder="1"/>
    <xf numFmtId="3" fontId="0" fillId="0" borderId="7" xfId="0" applyNumberFormat="1" applyBorder="1"/>
    <xf numFmtId="3" fontId="4" fillId="0" borderId="1" xfId="0" applyNumberFormat="1" applyFont="1" applyBorder="1"/>
    <xf numFmtId="3" fontId="0" fillId="0" borderId="1" xfId="0" applyNumberFormat="1" applyBorder="1"/>
    <xf numFmtId="3" fontId="4" fillId="0" borderId="20" xfId="0" applyNumberFormat="1" applyFont="1" applyBorder="1"/>
    <xf numFmtId="3" fontId="0" fillId="0" borderId="20" xfId="0" applyNumberFormat="1" applyBorder="1"/>
    <xf numFmtId="3" fontId="4" fillId="0" borderId="28" xfId="0" applyNumberFormat="1" applyFont="1" applyBorder="1"/>
    <xf numFmtId="3" fontId="0" fillId="0" borderId="28" xfId="0" applyNumberFormat="1" applyBorder="1"/>
    <xf numFmtId="0" fontId="0" fillId="0" borderId="9" xfId="0" applyBorder="1"/>
    <xf numFmtId="3" fontId="0" fillId="0" borderId="29" xfId="0" applyNumberFormat="1" applyBorder="1"/>
    <xf numFmtId="3" fontId="0" fillId="0" borderId="26" xfId="0" applyNumberFormat="1" applyBorder="1"/>
    <xf numFmtId="0" fontId="0" fillId="0" borderId="27" xfId="0" applyBorder="1"/>
    <xf numFmtId="0" fontId="0" fillId="0" borderId="19" xfId="0" applyBorder="1"/>
    <xf numFmtId="0" fontId="2" fillId="6" borderId="34" xfId="0" applyFont="1" applyFill="1" applyBorder="1" applyAlignment="1">
      <alignment vertical="center" wrapText="1"/>
    </xf>
    <xf numFmtId="3" fontId="4" fillId="6" borderId="34" xfId="0" applyNumberFormat="1" applyFont="1" applyFill="1" applyBorder="1"/>
    <xf numFmtId="0" fontId="14" fillId="0" borderId="0" xfId="0" applyFont="1" applyAlignment="1">
      <alignment horizontal="right" wrapText="1"/>
    </xf>
    <xf numFmtId="3" fontId="4" fillId="0" borderId="2" xfId="0" applyNumberFormat="1" applyFont="1" applyBorder="1" applyAlignment="1">
      <alignment vertical="center"/>
    </xf>
    <xf numFmtId="3" fontId="4" fillId="0" borderId="7" xfId="0" applyNumberFormat="1" applyFont="1" applyBorder="1" applyAlignment="1">
      <alignment vertical="center"/>
    </xf>
    <xf numFmtId="3" fontId="4" fillId="0" borderId="1" xfId="0" applyNumberFormat="1" applyFont="1" applyBorder="1" applyAlignment="1">
      <alignment vertical="center"/>
    </xf>
    <xf numFmtId="3" fontId="4" fillId="0" borderId="8" xfId="0" applyNumberFormat="1" applyFont="1" applyBorder="1" applyAlignment="1">
      <alignment vertical="center"/>
    </xf>
    <xf numFmtId="3" fontId="3" fillId="0" borderId="2" xfId="0" applyNumberFormat="1" applyFont="1" applyBorder="1" applyAlignment="1">
      <alignment vertical="center"/>
    </xf>
    <xf numFmtId="3" fontId="3" fillId="0" borderId="7" xfId="0" applyNumberFormat="1" applyFont="1" applyBorder="1" applyAlignment="1">
      <alignment vertical="center"/>
    </xf>
    <xf numFmtId="3" fontId="3" fillId="0" borderId="1" xfId="0" applyNumberFormat="1" applyFont="1" applyBorder="1" applyAlignment="1">
      <alignment vertical="center"/>
    </xf>
    <xf numFmtId="3" fontId="3" fillId="0" borderId="8" xfId="0" applyNumberFormat="1" applyFont="1" applyBorder="1" applyAlignment="1">
      <alignment vertical="center"/>
    </xf>
    <xf numFmtId="0" fontId="7" fillId="6" borderId="35" xfId="0" applyFont="1" applyFill="1" applyBorder="1"/>
    <xf numFmtId="0" fontId="2" fillId="6" borderId="15" xfId="0" applyFont="1" applyFill="1" applyBorder="1" applyAlignment="1">
      <alignment vertical="center" wrapText="1"/>
    </xf>
    <xf numFmtId="3" fontId="6" fillId="6" borderId="15" xfId="0" applyNumberFormat="1" applyFont="1" applyFill="1" applyBorder="1" applyAlignment="1">
      <alignment vertical="center" wrapText="1"/>
    </xf>
    <xf numFmtId="3" fontId="6" fillId="6" borderId="18" xfId="0" applyNumberFormat="1" applyFont="1" applyFill="1" applyBorder="1" applyAlignment="1">
      <alignment vertical="center" wrapText="1"/>
    </xf>
    <xf numFmtId="3" fontId="0" fillId="0" borderId="8" xfId="0" applyNumberFormat="1" applyBorder="1"/>
    <xf numFmtId="14" fontId="0" fillId="0" borderId="37" xfId="0" applyNumberFormat="1" applyBorder="1"/>
    <xf numFmtId="0" fontId="7" fillId="6" borderId="37" xfId="0" applyFont="1" applyFill="1" applyBorder="1"/>
    <xf numFmtId="3" fontId="4" fillId="6" borderId="36" xfId="0" applyNumberFormat="1" applyFont="1" applyFill="1" applyBorder="1"/>
    <xf numFmtId="0" fontId="0" fillId="0" borderId="38" xfId="0" applyBorder="1"/>
    <xf numFmtId="0" fontId="0" fillId="0" borderId="37" xfId="0" applyBorder="1"/>
    <xf numFmtId="0" fontId="3" fillId="0" borderId="39" xfId="0" applyFont="1" applyBorder="1" applyAlignment="1">
      <alignment vertical="center" wrapText="1"/>
    </xf>
    <xf numFmtId="3" fontId="6" fillId="0" borderId="39" xfId="0" applyNumberFormat="1" applyFont="1" applyBorder="1" applyAlignment="1">
      <alignment vertical="center" wrapText="1"/>
    </xf>
    <xf numFmtId="3" fontId="1" fillId="0" borderId="39" xfId="0" applyNumberFormat="1" applyFont="1" applyBorder="1" applyAlignment="1">
      <alignment vertical="center" wrapText="1"/>
    </xf>
    <xf numFmtId="3" fontId="4" fillId="0" borderId="39" xfId="0" applyNumberFormat="1" applyFont="1" applyBorder="1" applyAlignment="1">
      <alignment vertical="center"/>
    </xf>
    <xf numFmtId="3" fontId="4" fillId="0" borderId="40" xfId="0" applyNumberFormat="1" applyFont="1" applyBorder="1" applyAlignment="1">
      <alignment vertical="center"/>
    </xf>
    <xf numFmtId="0" fontId="7" fillId="0" borderId="0" xfId="0" applyFont="1" applyAlignment="1">
      <alignment horizontal="right"/>
    </xf>
    <xf numFmtId="0" fontId="7" fillId="0" borderId="0" xfId="0" applyFont="1" applyAlignment="1">
      <alignment horizontal="right" wrapText="1"/>
    </xf>
    <xf numFmtId="0" fontId="5" fillId="3" borderId="10" xfId="0" applyFont="1" applyFill="1" applyBorder="1" applyAlignment="1">
      <alignment horizontal="center" wrapText="1"/>
    </xf>
    <xf numFmtId="0" fontId="5" fillId="3" borderId="11" xfId="0" applyFont="1" applyFill="1" applyBorder="1" applyAlignment="1">
      <alignment horizontal="center" wrapText="1"/>
    </xf>
    <xf numFmtId="0" fontId="5" fillId="3" borderId="12" xfId="0" applyFont="1" applyFill="1" applyBorder="1" applyAlignment="1">
      <alignment horizont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8" fillId="0" borderId="30" xfId="0" applyFont="1" applyBorder="1" applyAlignment="1">
      <alignment horizontal="center" wrapText="1"/>
    </xf>
    <xf numFmtId="0" fontId="14" fillId="0" borderId="0" xfId="0" applyFont="1" applyAlignment="1">
      <alignment horizontal="right" wrapText="1"/>
    </xf>
    <xf numFmtId="49" fontId="14" fillId="0" borderId="0" xfId="0" applyNumberFormat="1" applyFont="1" applyAlignment="1">
      <alignment horizontal="right" wrapText="1"/>
    </xf>
    <xf numFmtId="49" fontId="0" fillId="0" borderId="0" xfId="0" applyNumberFormat="1" applyAlignment="1">
      <alignment horizontal="right" wrapText="1"/>
    </xf>
    <xf numFmtId="0" fontId="8" fillId="0" borderId="0" xfId="0" applyFont="1" applyAlignment="1">
      <alignment horizontal="center"/>
    </xf>
    <xf numFmtId="0" fontId="5" fillId="2" borderId="13" xfId="0" applyFont="1" applyFill="1" applyBorder="1"/>
    <xf numFmtId="0" fontId="5" fillId="2" borderId="17" xfId="0" applyFont="1" applyFill="1" applyBorder="1"/>
    <xf numFmtId="0" fontId="5" fillId="3" borderId="23" xfId="0" applyFont="1" applyFill="1" applyBorder="1" applyAlignment="1">
      <alignment horizontal="center" vertical="center"/>
    </xf>
    <xf numFmtId="0" fontId="0" fillId="3" borderId="22" xfId="0" applyFill="1" applyBorder="1" applyAlignment="1">
      <alignment horizontal="center" vertical="center"/>
    </xf>
    <xf numFmtId="0" fontId="0" fillId="3" borderId="24" xfId="0" applyFill="1" applyBorder="1" applyAlignment="1">
      <alignment horizontal="center" vertical="center"/>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2" fillId="7" borderId="13" xfId="0" applyFont="1" applyFill="1" applyBorder="1" applyAlignment="1">
      <alignment vertical="center" wrapText="1"/>
    </xf>
    <xf numFmtId="0" fontId="2" fillId="7" borderId="17" xfId="0" applyFont="1" applyFill="1" applyBorder="1" applyAlignment="1">
      <alignment vertical="center" wrapText="1"/>
    </xf>
    <xf numFmtId="0" fontId="2" fillId="7" borderId="4" xfId="0" applyFont="1" applyFill="1" applyBorder="1" applyAlignment="1">
      <alignment vertical="center" wrapText="1"/>
    </xf>
    <xf numFmtId="0" fontId="2" fillId="5" borderId="13" xfId="0" applyFont="1" applyFill="1" applyBorder="1" applyAlignment="1">
      <alignment vertical="center" wrapText="1"/>
    </xf>
    <xf numFmtId="0" fontId="2" fillId="5" borderId="6" xfId="0" applyFont="1" applyFill="1" applyBorder="1" applyAlignment="1">
      <alignment vertical="center" wrapText="1"/>
    </xf>
    <xf numFmtId="0" fontId="2" fillId="5" borderId="4" xfId="0" applyFont="1" applyFill="1" applyBorder="1" applyAlignment="1">
      <alignment vertical="center" wrapText="1"/>
    </xf>
  </cellXfs>
  <cellStyles count="1">
    <cellStyle name="Обычный" xfId="0" builtinId="0"/>
  </cellStyles>
  <dxfs count="0"/>
  <tableStyles count="0" defaultTableStyle="TableStyleMedium2" defaultPivotStyle="PivotStyleLight16"/>
  <colors>
    <mruColors>
      <color rgb="FFCCCCFF"/>
      <color rgb="FFFFCCCC"/>
      <color rgb="FFCCECFF"/>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Q61"/>
  <sheetViews>
    <sheetView tabSelected="1" view="pageBreakPreview" zoomScaleNormal="100" zoomScaleSheetLayoutView="100" zoomScalePageLayoutView="75" workbookViewId="0">
      <selection activeCell="J4" sqref="J4:N4"/>
    </sheetView>
  </sheetViews>
  <sheetFormatPr defaultRowHeight="15.75" x14ac:dyDescent="0.25"/>
  <cols>
    <col min="1" max="1" width="5.875" customWidth="1"/>
    <col min="2" max="2" width="9.875" customWidth="1"/>
    <col min="3" max="3" width="7.75" customWidth="1"/>
    <col min="4" max="4" width="38.625" customWidth="1"/>
    <col min="5" max="5" width="14.375" customWidth="1"/>
    <col min="6" max="6" width="12.625" customWidth="1"/>
    <col min="7" max="7" width="11.75" customWidth="1"/>
    <col min="8" max="8" width="13.75" customWidth="1"/>
    <col min="9" max="9" width="10.875" customWidth="1"/>
    <col min="10" max="10" width="11.25" customWidth="1"/>
    <col min="11" max="11" width="11.75" customWidth="1"/>
    <col min="12" max="12" width="12.375" customWidth="1"/>
    <col min="13" max="13" width="13.375" customWidth="1"/>
    <col min="14" max="14" width="13" customWidth="1"/>
    <col min="15" max="15" width="15.125" customWidth="1"/>
    <col min="16" max="16" width="14.875" customWidth="1"/>
    <col min="17" max="17" width="11.75" customWidth="1"/>
    <col min="18" max="18" width="6.5" customWidth="1"/>
  </cols>
  <sheetData>
    <row r="1" spans="3:17" ht="51" customHeight="1" x14ac:dyDescent="0.25">
      <c r="D1" s="123" t="s">
        <v>81</v>
      </c>
      <c r="E1" s="123"/>
      <c r="F1" s="123"/>
      <c r="G1" s="123"/>
      <c r="H1" s="123"/>
      <c r="I1" s="123"/>
      <c r="J1" s="123"/>
      <c r="K1" s="123"/>
      <c r="L1" s="123"/>
      <c r="M1" s="123"/>
      <c r="N1" s="123"/>
      <c r="O1" s="54"/>
      <c r="P1" s="34"/>
    </row>
    <row r="2" spans="3:17" ht="30.75" customHeight="1" x14ac:dyDescent="0.25">
      <c r="D2" s="124" t="s">
        <v>95</v>
      </c>
      <c r="E2" s="124"/>
      <c r="F2" s="124"/>
      <c r="G2" s="124"/>
      <c r="H2" s="124"/>
      <c r="I2" s="124"/>
      <c r="J2" s="124"/>
      <c r="K2" s="124"/>
      <c r="L2" s="124"/>
      <c r="M2" s="124"/>
      <c r="N2" s="124"/>
      <c r="O2" s="55"/>
      <c r="P2" s="36"/>
    </row>
    <row r="3" spans="3:17" ht="30.75" customHeight="1" x14ac:dyDescent="0.25">
      <c r="D3" s="70"/>
      <c r="E3" s="70"/>
      <c r="F3" s="70"/>
      <c r="G3" s="70"/>
      <c r="H3" s="70"/>
      <c r="I3" s="70"/>
      <c r="J3" s="132" t="s">
        <v>93</v>
      </c>
      <c r="K3" s="132"/>
      <c r="L3" s="132"/>
      <c r="M3" s="132"/>
      <c r="N3" s="132"/>
      <c r="O3" s="55"/>
      <c r="P3" s="36"/>
    </row>
    <row r="4" spans="3:17" ht="24.75" customHeight="1" x14ac:dyDescent="0.25">
      <c r="D4" s="33"/>
      <c r="E4" s="33"/>
      <c r="F4" s="33"/>
      <c r="G4" s="33"/>
      <c r="H4" s="33"/>
      <c r="I4" s="33"/>
      <c r="J4" s="132" t="s">
        <v>96</v>
      </c>
      <c r="K4" s="132"/>
      <c r="L4" s="132"/>
      <c r="M4" s="132"/>
      <c r="N4" s="132"/>
      <c r="O4" s="56"/>
      <c r="P4" s="37"/>
    </row>
    <row r="5" spans="3:17" ht="24.6" customHeight="1" x14ac:dyDescent="0.25">
      <c r="D5" s="33"/>
      <c r="E5" s="33"/>
      <c r="F5" s="33"/>
      <c r="G5" s="33"/>
      <c r="H5" s="33"/>
      <c r="I5" s="33"/>
      <c r="J5" s="99"/>
      <c r="K5" s="99"/>
      <c r="L5" s="133"/>
      <c r="M5" s="134"/>
      <c r="N5" s="99"/>
      <c r="O5" s="56"/>
      <c r="P5" s="37"/>
    </row>
    <row r="6" spans="3:17" ht="17.25" customHeight="1" thickBot="1" x14ac:dyDescent="0.35">
      <c r="D6" s="131" t="s">
        <v>72</v>
      </c>
      <c r="E6" s="131"/>
      <c r="F6" s="131"/>
      <c r="G6" s="131"/>
      <c r="H6" s="131"/>
      <c r="I6" s="131"/>
      <c r="J6" s="131"/>
      <c r="K6" s="131"/>
      <c r="L6" s="131"/>
      <c r="M6" s="131"/>
      <c r="N6" s="131"/>
      <c r="O6" s="57"/>
      <c r="P6" s="38"/>
    </row>
    <row r="7" spans="3:17" ht="21.75" customHeight="1" thickBot="1" x14ac:dyDescent="0.3">
      <c r="C7" s="141" t="s">
        <v>26</v>
      </c>
      <c r="D7" s="138" t="s">
        <v>0</v>
      </c>
      <c r="E7" s="125" t="s">
        <v>18</v>
      </c>
      <c r="F7" s="126"/>
      <c r="G7" s="126"/>
      <c r="H7" s="126"/>
      <c r="I7" s="126"/>
      <c r="J7" s="126"/>
      <c r="K7" s="126"/>
      <c r="L7" s="126"/>
      <c r="M7" s="126"/>
      <c r="N7" s="127"/>
      <c r="O7" s="58"/>
      <c r="P7" s="39"/>
    </row>
    <row r="8" spans="3:17" ht="14.25" customHeight="1" thickBot="1" x14ac:dyDescent="0.3">
      <c r="C8" s="142"/>
      <c r="D8" s="139"/>
      <c r="E8" s="128" t="s">
        <v>22</v>
      </c>
      <c r="F8" s="129"/>
      <c r="G8" s="128" t="s">
        <v>21</v>
      </c>
      <c r="H8" s="129"/>
      <c r="I8" s="128" t="s">
        <v>23</v>
      </c>
      <c r="J8" s="129"/>
      <c r="K8" s="128" t="s">
        <v>24</v>
      </c>
      <c r="L8" s="129" t="s">
        <v>2</v>
      </c>
      <c r="M8" s="128" t="s">
        <v>25</v>
      </c>
      <c r="N8" s="130" t="s">
        <v>1</v>
      </c>
      <c r="O8" s="59"/>
      <c r="P8" s="40"/>
    </row>
    <row r="9" spans="3:17" ht="29.25" customHeight="1" thickBot="1" x14ac:dyDescent="0.3">
      <c r="C9" s="143"/>
      <c r="D9" s="140"/>
      <c r="E9" s="20" t="s">
        <v>19</v>
      </c>
      <c r="F9" s="20" t="s">
        <v>20</v>
      </c>
      <c r="G9" s="20" t="s">
        <v>19</v>
      </c>
      <c r="H9" s="20" t="s">
        <v>20</v>
      </c>
      <c r="I9" s="20" t="s">
        <v>19</v>
      </c>
      <c r="J9" s="20" t="s">
        <v>20</v>
      </c>
      <c r="K9" s="20" t="s">
        <v>19</v>
      </c>
      <c r="L9" s="20" t="s">
        <v>20</v>
      </c>
      <c r="M9" s="20" t="s">
        <v>19</v>
      </c>
      <c r="N9" s="21" t="s">
        <v>20</v>
      </c>
      <c r="O9" s="60"/>
      <c r="P9" s="41"/>
    </row>
    <row r="10" spans="3:17" ht="24.75" customHeight="1" thickBot="1" x14ac:dyDescent="0.3">
      <c r="C10" s="136" t="s">
        <v>3</v>
      </c>
      <c r="D10" s="137"/>
      <c r="E10" s="71">
        <f>E12+E38+E51</f>
        <v>56141900</v>
      </c>
      <c r="F10" s="71">
        <f t="shared" ref="F10:N10" si="0">F12+F38+F51</f>
        <v>0</v>
      </c>
      <c r="G10" s="71">
        <f t="shared" si="0"/>
        <v>60549370</v>
      </c>
      <c r="H10" s="71">
        <f t="shared" si="0"/>
        <v>3250000</v>
      </c>
      <c r="I10" s="71">
        <f t="shared" si="0"/>
        <v>56907665</v>
      </c>
      <c r="J10" s="71">
        <f t="shared" si="0"/>
        <v>592335</v>
      </c>
      <c r="K10" s="71">
        <f t="shared" si="0"/>
        <v>61085700</v>
      </c>
      <c r="L10" s="71">
        <f t="shared" si="0"/>
        <v>5819150</v>
      </c>
      <c r="M10" s="71">
        <f t="shared" si="0"/>
        <v>63336800</v>
      </c>
      <c r="N10" s="71">
        <f t="shared" si="0"/>
        <v>5673800</v>
      </c>
      <c r="O10" s="61"/>
      <c r="P10" s="61"/>
      <c r="Q10" s="61"/>
    </row>
    <row r="11" spans="3:17" ht="40.5" customHeight="1" thickBot="1" x14ac:dyDescent="0.3">
      <c r="C11" s="147" t="s">
        <v>76</v>
      </c>
      <c r="D11" s="148"/>
      <c r="E11" s="148"/>
      <c r="F11" s="148"/>
      <c r="G11" s="148"/>
      <c r="H11" s="148"/>
      <c r="I11" s="148"/>
      <c r="J11" s="148"/>
      <c r="K11" s="148"/>
      <c r="L11" s="148"/>
      <c r="M11" s="148"/>
      <c r="N11" s="149"/>
      <c r="O11" s="62"/>
      <c r="P11" s="42"/>
    </row>
    <row r="12" spans="3:17" ht="17.25" customHeight="1" thickBot="1" x14ac:dyDescent="0.3">
      <c r="C12" s="144" t="s">
        <v>68</v>
      </c>
      <c r="D12" s="146"/>
      <c r="E12" s="72">
        <f>E13+E20+E33</f>
        <v>50641900</v>
      </c>
      <c r="F12" s="72">
        <f t="shared" ref="F12:N12" si="1">F13+F20+F33</f>
        <v>0</v>
      </c>
      <c r="G12" s="72">
        <f t="shared" si="1"/>
        <v>56549370</v>
      </c>
      <c r="H12" s="72">
        <f t="shared" si="1"/>
        <v>0</v>
      </c>
      <c r="I12" s="72">
        <f t="shared" si="1"/>
        <v>52907665</v>
      </c>
      <c r="J12" s="72">
        <f t="shared" si="1"/>
        <v>592335</v>
      </c>
      <c r="K12" s="72">
        <f t="shared" si="1"/>
        <v>53560000</v>
      </c>
      <c r="L12" s="72">
        <f t="shared" si="1"/>
        <v>4244150</v>
      </c>
      <c r="M12" s="72">
        <f t="shared" si="1"/>
        <v>55434600</v>
      </c>
      <c r="N12" s="73">
        <f t="shared" si="1"/>
        <v>4000000</v>
      </c>
      <c r="O12" s="63"/>
      <c r="P12" s="43"/>
    </row>
    <row r="13" spans="3:17" ht="17.25" customHeight="1" thickBot="1" x14ac:dyDescent="0.3">
      <c r="C13" s="24" t="s">
        <v>27</v>
      </c>
      <c r="D13" s="25" t="s">
        <v>36</v>
      </c>
      <c r="E13" s="74">
        <f>E14+E15+E16+E17+E18+E19</f>
        <v>31811900</v>
      </c>
      <c r="F13" s="74">
        <f t="shared" ref="F13:N13" si="2">F14+F15+F16+F17+F18+F19</f>
        <v>0</v>
      </c>
      <c r="G13" s="74">
        <f t="shared" si="2"/>
        <v>35659770</v>
      </c>
      <c r="H13" s="74">
        <f t="shared" si="2"/>
        <v>0</v>
      </c>
      <c r="I13" s="74">
        <f t="shared" si="2"/>
        <v>46407665</v>
      </c>
      <c r="J13" s="74">
        <f t="shared" si="2"/>
        <v>0</v>
      </c>
      <c r="K13" s="74">
        <f t="shared" si="2"/>
        <v>47560000</v>
      </c>
      <c r="L13" s="74">
        <f t="shared" si="2"/>
        <v>0</v>
      </c>
      <c r="M13" s="74">
        <f t="shared" si="2"/>
        <v>49134600</v>
      </c>
      <c r="N13" s="75">
        <f t="shared" si="2"/>
        <v>0</v>
      </c>
      <c r="O13" s="63"/>
      <c r="P13" s="43"/>
    </row>
    <row r="14" spans="3:17" ht="19.5" customHeight="1" thickBot="1" x14ac:dyDescent="0.3">
      <c r="C14" s="76" t="s">
        <v>28</v>
      </c>
      <c r="D14" s="6" t="s">
        <v>4</v>
      </c>
      <c r="E14" s="77">
        <v>27232402</v>
      </c>
      <c r="F14" s="77">
        <v>0</v>
      </c>
      <c r="G14" s="77">
        <v>31178350</v>
      </c>
      <c r="H14" s="77"/>
      <c r="I14" s="77">
        <v>38064000</v>
      </c>
      <c r="J14" s="77">
        <v>0</v>
      </c>
      <c r="K14" s="77">
        <v>39396240</v>
      </c>
      <c r="L14" s="77">
        <v>0</v>
      </c>
      <c r="M14" s="77">
        <v>40578127</v>
      </c>
      <c r="N14" s="78">
        <v>0</v>
      </c>
      <c r="O14" s="52"/>
      <c r="P14" s="44"/>
    </row>
    <row r="15" spans="3:17" ht="48.75" customHeight="1" thickBot="1" x14ac:dyDescent="0.3">
      <c r="C15" s="79" t="s">
        <v>29</v>
      </c>
      <c r="D15" s="2" t="s">
        <v>5</v>
      </c>
      <c r="E15" s="77">
        <v>362100</v>
      </c>
      <c r="F15" s="77">
        <v>0</v>
      </c>
      <c r="G15" s="77">
        <v>856885</v>
      </c>
      <c r="H15" s="77">
        <v>0</v>
      </c>
      <c r="I15" s="77">
        <v>962000</v>
      </c>
      <c r="J15" s="77">
        <v>0</v>
      </c>
      <c r="K15" s="77">
        <v>990860</v>
      </c>
      <c r="L15" s="77">
        <v>0</v>
      </c>
      <c r="M15" s="77">
        <v>1005738</v>
      </c>
      <c r="N15" s="78">
        <v>0</v>
      </c>
      <c r="O15" s="52"/>
      <c r="P15" s="44"/>
    </row>
    <row r="16" spans="3:17" ht="34.5" customHeight="1" thickBot="1" x14ac:dyDescent="0.3">
      <c r="C16" s="80" t="s">
        <v>30</v>
      </c>
      <c r="D16" s="2" t="s">
        <v>6</v>
      </c>
      <c r="E16" s="77">
        <v>510400</v>
      </c>
      <c r="F16" s="77">
        <v>0</v>
      </c>
      <c r="G16" s="77">
        <v>233652</v>
      </c>
      <c r="H16" s="77">
        <v>0</v>
      </c>
      <c r="I16" s="77">
        <v>1425620</v>
      </c>
      <c r="J16" s="77">
        <v>0</v>
      </c>
      <c r="K16" s="77">
        <v>789065</v>
      </c>
      <c r="L16" s="77">
        <v>0</v>
      </c>
      <c r="M16" s="77">
        <v>804057</v>
      </c>
      <c r="N16" s="78">
        <v>0</v>
      </c>
      <c r="O16" s="52"/>
      <c r="P16" s="44"/>
    </row>
    <row r="17" spans="3:16" ht="90" customHeight="1" thickBot="1" x14ac:dyDescent="0.3">
      <c r="C17" s="79" t="s">
        <v>31</v>
      </c>
      <c r="D17" s="2" t="s">
        <v>7</v>
      </c>
      <c r="E17" s="77">
        <v>141538</v>
      </c>
      <c r="F17" s="77">
        <v>0</v>
      </c>
      <c r="G17" s="77">
        <v>531683</v>
      </c>
      <c r="H17" s="77">
        <v>0</v>
      </c>
      <c r="I17" s="77">
        <v>1506885</v>
      </c>
      <c r="J17" s="77">
        <v>0</v>
      </c>
      <c r="K17" s="77">
        <v>1550765</v>
      </c>
      <c r="L17" s="77">
        <v>0</v>
      </c>
      <c r="M17" s="77">
        <v>1570460</v>
      </c>
      <c r="N17" s="78">
        <v>0</v>
      </c>
      <c r="O17" s="52"/>
      <c r="P17" s="44"/>
    </row>
    <row r="18" spans="3:16" ht="17.25" customHeight="1" thickBot="1" x14ac:dyDescent="0.3">
      <c r="C18" s="80" t="s">
        <v>32</v>
      </c>
      <c r="D18" s="2" t="s">
        <v>8</v>
      </c>
      <c r="E18" s="77">
        <v>3565460</v>
      </c>
      <c r="F18" s="77">
        <v>0</v>
      </c>
      <c r="G18" s="77">
        <v>2859200</v>
      </c>
      <c r="H18" s="77">
        <v>0</v>
      </c>
      <c r="I18" s="77">
        <v>4449160</v>
      </c>
      <c r="J18" s="77">
        <v>0</v>
      </c>
      <c r="K18" s="77">
        <v>4833070</v>
      </c>
      <c r="L18" s="77">
        <v>0</v>
      </c>
      <c r="M18" s="77">
        <v>5176218</v>
      </c>
      <c r="N18" s="78">
        <v>0</v>
      </c>
      <c r="O18" s="52"/>
      <c r="P18" s="44"/>
    </row>
    <row r="19" spans="3:16" ht="16.5" thickBot="1" x14ac:dyDescent="0.3">
      <c r="C19" s="81" t="s">
        <v>33</v>
      </c>
      <c r="D19" s="5" t="s">
        <v>9</v>
      </c>
      <c r="E19" s="77">
        <v>0</v>
      </c>
      <c r="F19" s="77">
        <v>0</v>
      </c>
      <c r="G19" s="77">
        <v>0</v>
      </c>
      <c r="H19" s="77">
        <v>0</v>
      </c>
      <c r="I19" s="77">
        <v>0</v>
      </c>
      <c r="J19" s="77">
        <v>0</v>
      </c>
      <c r="K19" s="77">
        <v>0</v>
      </c>
      <c r="L19" s="77">
        <v>0</v>
      </c>
      <c r="M19" s="77">
        <v>0</v>
      </c>
      <c r="N19" s="78">
        <v>0</v>
      </c>
      <c r="O19" s="52"/>
      <c r="P19" s="44"/>
    </row>
    <row r="20" spans="3:16" ht="16.5" thickBot="1" x14ac:dyDescent="0.3">
      <c r="C20" s="24" t="s">
        <v>34</v>
      </c>
      <c r="D20" s="25" t="s">
        <v>35</v>
      </c>
      <c r="E20" s="74">
        <f>E21+E22+E23+E24+E25+E26+E27+E28+E29+E30+E31</f>
        <v>18830000</v>
      </c>
      <c r="F20" s="74">
        <f t="shared" ref="F20:H20" si="3">F21+F22+F23+F24+F25+F26+F27+F28+F29+F30</f>
        <v>0</v>
      </c>
      <c r="G20" s="74">
        <f>G21+G22+G23+G24+G25+G26+G27+G28+G29+G30+G32</f>
        <v>20889600</v>
      </c>
      <c r="H20" s="74">
        <f t="shared" si="3"/>
        <v>0</v>
      </c>
      <c r="I20" s="74">
        <f>I21+I22+I23+I24+I25+I26+I27+I28+I29+I30+I32</f>
        <v>6500000</v>
      </c>
      <c r="J20" s="74">
        <f t="shared" ref="J20:N20" si="4">J21+J22+J23+J24+J25+J26+J27+J28+J29+J30+J32</f>
        <v>0</v>
      </c>
      <c r="K20" s="74">
        <f t="shared" si="4"/>
        <v>6000000</v>
      </c>
      <c r="L20" s="74">
        <f t="shared" si="4"/>
        <v>0</v>
      </c>
      <c r="M20" s="74">
        <f t="shared" si="4"/>
        <v>6300000</v>
      </c>
      <c r="N20" s="74">
        <f t="shared" si="4"/>
        <v>0</v>
      </c>
      <c r="O20" s="63"/>
      <c r="P20" s="43"/>
    </row>
    <row r="21" spans="3:16" ht="255" customHeight="1" x14ac:dyDescent="0.25">
      <c r="C21" s="82" t="s">
        <v>37</v>
      </c>
      <c r="D21" s="6" t="s">
        <v>82</v>
      </c>
      <c r="E21" s="83">
        <v>5000000</v>
      </c>
      <c r="F21" s="83">
        <v>0</v>
      </c>
      <c r="G21" s="83">
        <v>0</v>
      </c>
      <c r="H21" s="84">
        <v>0</v>
      </c>
      <c r="I21" s="84">
        <v>0</v>
      </c>
      <c r="J21" s="84">
        <v>0</v>
      </c>
      <c r="K21" s="84">
        <v>0</v>
      </c>
      <c r="L21" s="84">
        <v>0</v>
      </c>
      <c r="M21" s="84">
        <v>0</v>
      </c>
      <c r="N21" s="85">
        <v>0</v>
      </c>
      <c r="O21" s="64"/>
      <c r="P21" s="45"/>
    </row>
    <row r="22" spans="3:16" ht="60" x14ac:dyDescent="0.25">
      <c r="C22" s="117" t="s">
        <v>38</v>
      </c>
      <c r="D22" s="2" t="s">
        <v>10</v>
      </c>
      <c r="E22" s="86">
        <v>600000</v>
      </c>
      <c r="F22" s="86">
        <v>0</v>
      </c>
      <c r="G22" s="86">
        <v>335300</v>
      </c>
      <c r="H22" s="87">
        <v>0</v>
      </c>
      <c r="I22" s="87">
        <v>200000</v>
      </c>
      <c r="J22" s="87">
        <v>0</v>
      </c>
      <c r="K22" s="87">
        <v>300000</v>
      </c>
      <c r="L22" s="87">
        <v>0</v>
      </c>
      <c r="M22" s="87">
        <v>300000</v>
      </c>
      <c r="N22" s="112">
        <v>0</v>
      </c>
      <c r="O22" s="64"/>
      <c r="P22" s="45"/>
    </row>
    <row r="23" spans="3:16" ht="45.75" customHeight="1" x14ac:dyDescent="0.25">
      <c r="C23" s="117" t="s">
        <v>39</v>
      </c>
      <c r="D23" s="2" t="s">
        <v>16</v>
      </c>
      <c r="E23" s="86">
        <v>180000</v>
      </c>
      <c r="F23" s="86">
        <v>0</v>
      </c>
      <c r="G23" s="86">
        <v>70000</v>
      </c>
      <c r="H23" s="87">
        <v>0</v>
      </c>
      <c r="I23" s="87">
        <v>50000</v>
      </c>
      <c r="J23" s="87">
        <v>0</v>
      </c>
      <c r="K23" s="87">
        <v>50000</v>
      </c>
      <c r="L23" s="87">
        <v>0</v>
      </c>
      <c r="M23" s="87">
        <v>50000</v>
      </c>
      <c r="N23" s="112">
        <v>0</v>
      </c>
      <c r="O23" s="64"/>
      <c r="P23" s="45"/>
    </row>
    <row r="24" spans="3:16" ht="57" customHeight="1" x14ac:dyDescent="0.25">
      <c r="C24" s="79" t="s">
        <v>40</v>
      </c>
      <c r="D24" s="2" t="s">
        <v>17</v>
      </c>
      <c r="E24" s="83">
        <v>700000</v>
      </c>
      <c r="F24" s="83">
        <v>0</v>
      </c>
      <c r="G24" s="86">
        <v>1165000</v>
      </c>
      <c r="H24" s="84">
        <v>0</v>
      </c>
      <c r="I24" s="87">
        <v>400000</v>
      </c>
      <c r="J24" s="84">
        <v>0</v>
      </c>
      <c r="K24" s="87">
        <v>500000</v>
      </c>
      <c r="L24" s="87">
        <v>0</v>
      </c>
      <c r="M24" s="87">
        <v>500000</v>
      </c>
      <c r="N24" s="85">
        <v>0</v>
      </c>
      <c r="O24" s="64"/>
      <c r="P24" s="45"/>
    </row>
    <row r="25" spans="3:16" ht="45" x14ac:dyDescent="0.25">
      <c r="C25" s="79" t="s">
        <v>41</v>
      </c>
      <c r="D25" s="2" t="s">
        <v>94</v>
      </c>
      <c r="E25" s="83">
        <v>5600000</v>
      </c>
      <c r="F25" s="83">
        <v>0</v>
      </c>
      <c r="G25" s="86">
        <v>9130540</v>
      </c>
      <c r="H25" s="84">
        <v>0</v>
      </c>
      <c r="I25" s="87">
        <v>2000000</v>
      </c>
      <c r="J25" s="84">
        <v>0</v>
      </c>
      <c r="K25" s="87">
        <v>1000000</v>
      </c>
      <c r="L25" s="87">
        <v>0</v>
      </c>
      <c r="M25" s="87">
        <v>1000000</v>
      </c>
      <c r="N25" s="85">
        <v>0</v>
      </c>
      <c r="O25" s="64"/>
      <c r="P25" s="45"/>
    </row>
    <row r="26" spans="3:16" ht="27.75" customHeight="1" x14ac:dyDescent="0.25">
      <c r="C26" s="79" t="s">
        <v>42</v>
      </c>
      <c r="D26" s="2" t="s">
        <v>11</v>
      </c>
      <c r="E26" s="83">
        <v>300000</v>
      </c>
      <c r="F26" s="83">
        <v>0</v>
      </c>
      <c r="G26" s="86">
        <v>13580</v>
      </c>
      <c r="H26" s="84">
        <v>0</v>
      </c>
      <c r="I26" s="87">
        <v>10000</v>
      </c>
      <c r="J26" s="84">
        <v>0</v>
      </c>
      <c r="K26" s="87">
        <v>10000</v>
      </c>
      <c r="L26" s="87">
        <v>0</v>
      </c>
      <c r="M26" s="87">
        <v>10000</v>
      </c>
      <c r="N26" s="85">
        <v>0</v>
      </c>
      <c r="O26" s="64"/>
      <c r="P26" s="45"/>
    </row>
    <row r="27" spans="3:16" ht="94.5" customHeight="1" x14ac:dyDescent="0.25">
      <c r="C27" s="79" t="s">
        <v>43</v>
      </c>
      <c r="D27" s="2" t="s">
        <v>86</v>
      </c>
      <c r="E27" s="83">
        <v>2600000</v>
      </c>
      <c r="F27" s="83">
        <v>0</v>
      </c>
      <c r="G27" s="86">
        <v>2461380</v>
      </c>
      <c r="H27" s="84">
        <v>0</v>
      </c>
      <c r="I27" s="87">
        <v>1000000</v>
      </c>
      <c r="J27" s="84">
        <v>0</v>
      </c>
      <c r="K27" s="87">
        <v>1200000</v>
      </c>
      <c r="L27" s="87">
        <v>0</v>
      </c>
      <c r="M27" s="87">
        <v>1200000</v>
      </c>
      <c r="N27" s="85">
        <v>0</v>
      </c>
      <c r="O27" s="64"/>
      <c r="P27" s="45"/>
    </row>
    <row r="28" spans="3:16" ht="45" x14ac:dyDescent="0.25">
      <c r="C28" s="79" t="s">
        <v>44</v>
      </c>
      <c r="D28" s="2" t="s">
        <v>73</v>
      </c>
      <c r="E28" s="83">
        <v>50000</v>
      </c>
      <c r="F28" s="83">
        <v>0</v>
      </c>
      <c r="G28" s="86">
        <v>305300</v>
      </c>
      <c r="H28" s="84">
        <v>0</v>
      </c>
      <c r="I28" s="87">
        <v>50000</v>
      </c>
      <c r="J28" s="84">
        <v>0</v>
      </c>
      <c r="K28" s="87">
        <v>50000</v>
      </c>
      <c r="L28" s="87">
        <v>0</v>
      </c>
      <c r="M28" s="87">
        <v>50000</v>
      </c>
      <c r="N28" s="85">
        <v>0</v>
      </c>
      <c r="O28" s="64"/>
      <c r="P28" s="45"/>
    </row>
    <row r="29" spans="3:16" ht="30" x14ac:dyDescent="0.25">
      <c r="C29" s="79" t="s">
        <v>45</v>
      </c>
      <c r="D29" s="2" t="s">
        <v>74</v>
      </c>
      <c r="E29" s="83">
        <v>500000</v>
      </c>
      <c r="F29" s="83">
        <v>0</v>
      </c>
      <c r="G29" s="86">
        <v>408500</v>
      </c>
      <c r="H29" s="84">
        <v>0</v>
      </c>
      <c r="I29" s="87">
        <v>100000</v>
      </c>
      <c r="J29" s="84">
        <v>0</v>
      </c>
      <c r="K29" s="87">
        <v>100000</v>
      </c>
      <c r="L29" s="87">
        <v>0</v>
      </c>
      <c r="M29" s="87">
        <v>100000</v>
      </c>
      <c r="N29" s="85">
        <v>0</v>
      </c>
      <c r="O29" s="64"/>
      <c r="P29" s="45"/>
    </row>
    <row r="30" spans="3:16" ht="32.25" customHeight="1" x14ac:dyDescent="0.25">
      <c r="C30" s="81" t="s">
        <v>46</v>
      </c>
      <c r="D30" s="5" t="s">
        <v>12</v>
      </c>
      <c r="E30" s="90">
        <v>2300000</v>
      </c>
      <c r="F30" s="90">
        <v>0</v>
      </c>
      <c r="G30" s="86">
        <v>4200000</v>
      </c>
      <c r="H30" s="87">
        <v>0</v>
      </c>
      <c r="I30" s="89">
        <v>1500000</v>
      </c>
      <c r="J30" s="91">
        <v>0</v>
      </c>
      <c r="K30" s="89">
        <v>1290000</v>
      </c>
      <c r="L30" s="89">
        <v>0</v>
      </c>
      <c r="M30" s="89">
        <v>1290000</v>
      </c>
      <c r="N30" s="93">
        <v>0</v>
      </c>
      <c r="O30" s="64"/>
      <c r="P30" s="45"/>
    </row>
    <row r="31" spans="3:16" ht="32.25" customHeight="1" x14ac:dyDescent="0.25">
      <c r="C31" s="113" t="s">
        <v>87</v>
      </c>
      <c r="D31" s="2" t="s">
        <v>88</v>
      </c>
      <c r="E31" s="86">
        <v>1000000</v>
      </c>
      <c r="F31" s="86"/>
      <c r="G31" s="86">
        <v>0</v>
      </c>
      <c r="H31" s="87"/>
      <c r="I31" s="87"/>
      <c r="J31" s="87"/>
      <c r="K31" s="87"/>
      <c r="L31" s="87"/>
      <c r="M31" s="87"/>
      <c r="N31" s="112"/>
      <c r="O31" s="64"/>
      <c r="P31" s="45"/>
    </row>
    <row r="32" spans="3:16" ht="134.25" customHeight="1" x14ac:dyDescent="0.25">
      <c r="C32" s="113" t="s">
        <v>91</v>
      </c>
      <c r="D32" s="2" t="s">
        <v>92</v>
      </c>
      <c r="E32" s="86">
        <v>0</v>
      </c>
      <c r="F32" s="86"/>
      <c r="G32" s="86">
        <v>2800000</v>
      </c>
      <c r="H32" s="87"/>
      <c r="I32" s="87">
        <v>1190000</v>
      </c>
      <c r="J32" s="87"/>
      <c r="K32" s="87">
        <v>1500000</v>
      </c>
      <c r="L32" s="87"/>
      <c r="M32" s="87">
        <v>1800000</v>
      </c>
      <c r="N32" s="112"/>
      <c r="O32" s="64"/>
      <c r="P32" s="45"/>
    </row>
    <row r="33" spans="3:17" ht="18" customHeight="1" thickBot="1" x14ac:dyDescent="0.3">
      <c r="C33" s="114" t="s">
        <v>47</v>
      </c>
      <c r="D33" s="97" t="s">
        <v>48</v>
      </c>
      <c r="E33" s="98">
        <f>E34+E35+E36</f>
        <v>0</v>
      </c>
      <c r="F33" s="98">
        <f t="shared" ref="F33:N33" si="5">F34+F35+F36</f>
        <v>0</v>
      </c>
      <c r="G33" s="98">
        <f t="shared" si="5"/>
        <v>0</v>
      </c>
      <c r="H33" s="98">
        <f t="shared" si="5"/>
        <v>0</v>
      </c>
      <c r="I33" s="98">
        <f t="shared" si="5"/>
        <v>0</v>
      </c>
      <c r="J33" s="98">
        <f t="shared" si="5"/>
        <v>592335</v>
      </c>
      <c r="K33" s="98">
        <f t="shared" si="5"/>
        <v>0</v>
      </c>
      <c r="L33" s="98">
        <f t="shared" si="5"/>
        <v>4244150</v>
      </c>
      <c r="M33" s="98">
        <f t="shared" si="5"/>
        <v>0</v>
      </c>
      <c r="N33" s="115">
        <f t="shared" si="5"/>
        <v>4000000</v>
      </c>
      <c r="O33" s="65"/>
      <c r="P33" s="46"/>
      <c r="Q33" s="19"/>
    </row>
    <row r="34" spans="3:17" x14ac:dyDescent="0.25">
      <c r="C34" s="82" t="s">
        <v>49</v>
      </c>
      <c r="D34" s="6" t="s">
        <v>75</v>
      </c>
      <c r="E34" s="83">
        <v>0</v>
      </c>
      <c r="F34" s="83">
        <v>0</v>
      </c>
      <c r="G34" s="83">
        <v>0</v>
      </c>
      <c r="H34" s="84">
        <v>0</v>
      </c>
      <c r="I34" s="84">
        <v>0</v>
      </c>
      <c r="J34" s="84">
        <v>0</v>
      </c>
      <c r="K34" s="84">
        <v>0</v>
      </c>
      <c r="L34" s="84">
        <v>3144000</v>
      </c>
      <c r="M34" s="84">
        <v>0</v>
      </c>
      <c r="N34" s="85">
        <v>3000000</v>
      </c>
      <c r="O34" s="64"/>
      <c r="P34" s="45"/>
    </row>
    <row r="35" spans="3:17" x14ac:dyDescent="0.25">
      <c r="C35" s="92" t="s">
        <v>50</v>
      </c>
      <c r="D35" s="7" t="s">
        <v>80</v>
      </c>
      <c r="E35" s="90">
        <v>0</v>
      </c>
      <c r="F35" s="90">
        <v>0</v>
      </c>
      <c r="G35" s="90">
        <v>0</v>
      </c>
      <c r="H35" s="91">
        <v>0</v>
      </c>
      <c r="I35" s="91">
        <v>0</v>
      </c>
      <c r="J35" s="91">
        <v>0</v>
      </c>
      <c r="K35" s="91">
        <v>0</v>
      </c>
      <c r="L35" s="91">
        <v>0</v>
      </c>
      <c r="M35" s="91">
        <v>0</v>
      </c>
      <c r="N35" s="93">
        <v>0</v>
      </c>
      <c r="O35" s="64"/>
      <c r="P35" s="45"/>
    </row>
    <row r="36" spans="3:17" ht="16.5" thickBot="1" x14ac:dyDescent="0.3">
      <c r="C36" s="81" t="s">
        <v>79</v>
      </c>
      <c r="D36" s="5" t="s">
        <v>13</v>
      </c>
      <c r="E36" s="88">
        <v>0</v>
      </c>
      <c r="F36" s="88">
        <v>0</v>
      </c>
      <c r="G36" s="88">
        <v>0</v>
      </c>
      <c r="H36" s="89"/>
      <c r="I36" s="89">
        <v>0</v>
      </c>
      <c r="J36" s="89">
        <v>592335</v>
      </c>
      <c r="K36" s="89">
        <v>0</v>
      </c>
      <c r="L36" s="89">
        <v>1100150</v>
      </c>
      <c r="M36" s="89">
        <v>0</v>
      </c>
      <c r="N36" s="94">
        <v>1000000</v>
      </c>
      <c r="O36" s="64"/>
      <c r="P36" s="45"/>
    </row>
    <row r="37" spans="3:17" ht="35.25" customHeight="1" thickBot="1" x14ac:dyDescent="0.3">
      <c r="C37" s="147" t="s">
        <v>77</v>
      </c>
      <c r="D37" s="148"/>
      <c r="E37" s="148"/>
      <c r="F37" s="148"/>
      <c r="G37" s="148"/>
      <c r="H37" s="148"/>
      <c r="I37" s="148"/>
      <c r="J37" s="148"/>
      <c r="K37" s="148"/>
      <c r="L37" s="148"/>
      <c r="M37" s="148"/>
      <c r="N37" s="149"/>
      <c r="O37" s="62"/>
      <c r="P37" s="42"/>
    </row>
    <row r="38" spans="3:17" ht="16.5" thickBot="1" x14ac:dyDescent="0.3">
      <c r="C38" s="144" t="s">
        <v>69</v>
      </c>
      <c r="D38" s="145"/>
      <c r="E38" s="22">
        <f>E39+E47</f>
        <v>2500000</v>
      </c>
      <c r="F38" s="22">
        <f t="shared" ref="F38:N38" si="6">F39+F47</f>
        <v>0</v>
      </c>
      <c r="G38" s="22">
        <f t="shared" si="6"/>
        <v>2000000</v>
      </c>
      <c r="H38" s="22">
        <f t="shared" si="6"/>
        <v>3250000</v>
      </c>
      <c r="I38" s="22">
        <f t="shared" si="6"/>
        <v>2000000</v>
      </c>
      <c r="J38" s="22">
        <f t="shared" si="6"/>
        <v>0</v>
      </c>
      <c r="K38" s="22">
        <f t="shared" si="6"/>
        <v>3850700</v>
      </c>
      <c r="L38" s="22">
        <f t="shared" si="6"/>
        <v>1575000</v>
      </c>
      <c r="M38" s="22">
        <f t="shared" si="6"/>
        <v>4043200</v>
      </c>
      <c r="N38" s="23">
        <f t="shared" si="6"/>
        <v>1673800</v>
      </c>
      <c r="O38" s="66"/>
      <c r="P38" s="47"/>
    </row>
    <row r="39" spans="3:17" ht="16.5" thickBot="1" x14ac:dyDescent="0.3">
      <c r="C39" s="24" t="s">
        <v>51</v>
      </c>
      <c r="D39" s="25" t="s">
        <v>36</v>
      </c>
      <c r="E39" s="26">
        <f>E40+E41+E42+E43+E44+E45+E46</f>
        <v>2500000</v>
      </c>
      <c r="F39" s="26">
        <f t="shared" ref="F39:N39" si="7">F40+F41+F42+F43+F44+F45+F46</f>
        <v>0</v>
      </c>
      <c r="G39" s="26">
        <f t="shared" si="7"/>
        <v>2000000</v>
      </c>
      <c r="H39" s="26">
        <f t="shared" si="7"/>
        <v>0</v>
      </c>
      <c r="I39" s="26">
        <f t="shared" si="7"/>
        <v>2000000</v>
      </c>
      <c r="J39" s="26">
        <f t="shared" si="7"/>
        <v>0</v>
      </c>
      <c r="K39" s="26">
        <f t="shared" si="7"/>
        <v>3850700</v>
      </c>
      <c r="L39" s="26">
        <f t="shared" si="7"/>
        <v>0</v>
      </c>
      <c r="M39" s="26">
        <f t="shared" si="7"/>
        <v>4043200</v>
      </c>
      <c r="N39" s="27">
        <f t="shared" si="7"/>
        <v>0</v>
      </c>
      <c r="O39" s="66"/>
      <c r="P39" s="47"/>
    </row>
    <row r="40" spans="3:17" x14ac:dyDescent="0.25">
      <c r="C40" s="95" t="s">
        <v>52</v>
      </c>
      <c r="D40" s="7" t="s">
        <v>4</v>
      </c>
      <c r="E40" s="10">
        <v>729600</v>
      </c>
      <c r="F40" s="10"/>
      <c r="G40" s="13">
        <v>580400</v>
      </c>
      <c r="H40" s="104"/>
      <c r="I40" s="104">
        <v>780000</v>
      </c>
      <c r="J40" s="104"/>
      <c r="K40" s="104">
        <v>1123500</v>
      </c>
      <c r="L40" s="104"/>
      <c r="M40" s="104">
        <v>1179700</v>
      </c>
      <c r="N40" s="105"/>
      <c r="O40" s="67"/>
      <c r="P40" s="48"/>
    </row>
    <row r="41" spans="3:17" ht="48.75" customHeight="1" x14ac:dyDescent="0.25">
      <c r="C41" s="96" t="s">
        <v>53</v>
      </c>
      <c r="D41" s="2" t="s">
        <v>5</v>
      </c>
      <c r="E41" s="11">
        <v>187200</v>
      </c>
      <c r="F41" s="15"/>
      <c r="G41" s="13">
        <v>0</v>
      </c>
      <c r="H41" s="106"/>
      <c r="I41" s="104">
        <v>0</v>
      </c>
      <c r="J41" s="106"/>
      <c r="K41" s="106">
        <v>288300</v>
      </c>
      <c r="L41" s="106"/>
      <c r="M41" s="106">
        <v>302700</v>
      </c>
      <c r="N41" s="107"/>
      <c r="O41" s="67"/>
      <c r="P41" s="48"/>
    </row>
    <row r="42" spans="3:17" ht="31.5" customHeight="1" x14ac:dyDescent="0.25">
      <c r="C42" s="96" t="s">
        <v>54</v>
      </c>
      <c r="D42" s="2" t="s">
        <v>6</v>
      </c>
      <c r="E42" s="11">
        <v>212300</v>
      </c>
      <c r="F42" s="15"/>
      <c r="G42" s="13">
        <v>0</v>
      </c>
      <c r="H42" s="106"/>
      <c r="I42" s="104">
        <v>0</v>
      </c>
      <c r="J42" s="106"/>
      <c r="K42" s="106">
        <v>326900</v>
      </c>
      <c r="L42" s="106"/>
      <c r="M42" s="106">
        <v>343200</v>
      </c>
      <c r="N42" s="107"/>
      <c r="O42" s="67"/>
      <c r="P42" s="48"/>
    </row>
    <row r="43" spans="3:17" ht="91.5" customHeight="1" x14ac:dyDescent="0.25">
      <c r="C43" s="96" t="s">
        <v>55</v>
      </c>
      <c r="D43" s="2" t="s">
        <v>7</v>
      </c>
      <c r="E43" s="11">
        <v>243800</v>
      </c>
      <c r="F43" s="15"/>
      <c r="G43" s="13">
        <v>99600</v>
      </c>
      <c r="H43" s="106"/>
      <c r="I43" s="104">
        <v>103200</v>
      </c>
      <c r="J43" s="106"/>
      <c r="K43" s="106">
        <v>375300</v>
      </c>
      <c r="L43" s="106"/>
      <c r="M43" s="106">
        <v>394100</v>
      </c>
      <c r="N43" s="107"/>
      <c r="O43" s="67"/>
      <c r="P43" s="48"/>
    </row>
    <row r="44" spans="3:17" ht="18.75" customHeight="1" x14ac:dyDescent="0.25">
      <c r="C44" s="96" t="s">
        <v>56</v>
      </c>
      <c r="D44" s="2" t="s">
        <v>8</v>
      </c>
      <c r="E44" s="15">
        <v>1127100</v>
      </c>
      <c r="F44" s="15"/>
      <c r="G44" s="13">
        <v>1320000</v>
      </c>
      <c r="H44" s="106"/>
      <c r="I44" s="104">
        <v>1116800</v>
      </c>
      <c r="J44" s="106"/>
      <c r="K44" s="106">
        <v>1736700</v>
      </c>
      <c r="L44" s="106"/>
      <c r="M44" s="106">
        <v>1823500</v>
      </c>
      <c r="N44" s="107"/>
      <c r="O44" s="67"/>
      <c r="P44" s="48"/>
    </row>
    <row r="45" spans="3:17" x14ac:dyDescent="0.25">
      <c r="C45" s="96" t="s">
        <v>57</v>
      </c>
      <c r="D45" s="2" t="s">
        <v>9</v>
      </c>
      <c r="E45" s="15"/>
      <c r="F45" s="15"/>
      <c r="G45" s="11"/>
      <c r="H45" s="106"/>
      <c r="I45" s="106"/>
      <c r="J45" s="106"/>
      <c r="K45" s="106"/>
      <c r="L45" s="106"/>
      <c r="M45" s="106"/>
      <c r="N45" s="107"/>
      <c r="O45" s="67"/>
      <c r="P45" s="48"/>
    </row>
    <row r="46" spans="3:17" ht="16.5" thickBot="1" x14ac:dyDescent="0.3">
      <c r="C46" s="96" t="s">
        <v>58</v>
      </c>
      <c r="D46" s="8" t="s">
        <v>78</v>
      </c>
      <c r="E46" s="12"/>
      <c r="F46" s="12"/>
      <c r="G46" s="12"/>
      <c r="H46" s="16"/>
      <c r="I46" s="16"/>
      <c r="J46" s="16"/>
      <c r="K46" s="16"/>
      <c r="L46" s="16"/>
      <c r="M46" s="16"/>
      <c r="N46" s="17"/>
      <c r="O46" s="67"/>
      <c r="P46" s="48"/>
    </row>
    <row r="47" spans="3:17" x14ac:dyDescent="0.25">
      <c r="C47" s="108" t="s">
        <v>59</v>
      </c>
      <c r="D47" s="109" t="s">
        <v>48</v>
      </c>
      <c r="E47" s="110">
        <f>E48+E49</f>
        <v>0</v>
      </c>
      <c r="F47" s="110">
        <f t="shared" ref="F47:N47" si="8">F48+F49</f>
        <v>0</v>
      </c>
      <c r="G47" s="110">
        <f t="shared" si="8"/>
        <v>0</v>
      </c>
      <c r="H47" s="110">
        <f t="shared" si="8"/>
        <v>3250000</v>
      </c>
      <c r="I47" s="110">
        <f t="shared" si="8"/>
        <v>0</v>
      </c>
      <c r="J47" s="110">
        <f t="shared" si="8"/>
        <v>0</v>
      </c>
      <c r="K47" s="110">
        <f t="shared" si="8"/>
        <v>0</v>
      </c>
      <c r="L47" s="110">
        <f t="shared" si="8"/>
        <v>1575000</v>
      </c>
      <c r="M47" s="110">
        <f t="shared" si="8"/>
        <v>0</v>
      </c>
      <c r="N47" s="111">
        <f t="shared" si="8"/>
        <v>1673800</v>
      </c>
      <c r="O47" s="68"/>
      <c r="P47" s="49"/>
    </row>
    <row r="48" spans="3:17" ht="45" x14ac:dyDescent="0.25">
      <c r="C48" s="117" t="s">
        <v>60</v>
      </c>
      <c r="D48" s="4" t="s">
        <v>14</v>
      </c>
      <c r="E48" s="11"/>
      <c r="F48" s="11">
        <v>0</v>
      </c>
      <c r="G48" s="11"/>
      <c r="H48" s="106">
        <v>2000000</v>
      </c>
      <c r="I48" s="106"/>
      <c r="J48" s="106">
        <v>0</v>
      </c>
      <c r="K48" s="106"/>
      <c r="L48" s="106">
        <v>1575000</v>
      </c>
      <c r="M48" s="106"/>
      <c r="N48" s="107">
        <v>1673800</v>
      </c>
      <c r="O48" s="67"/>
      <c r="P48" s="48"/>
    </row>
    <row r="49" spans="3:16" ht="26.25" customHeight="1" thickBot="1" x14ac:dyDescent="0.3">
      <c r="C49" s="81" t="s">
        <v>61</v>
      </c>
      <c r="D49" s="8" t="s">
        <v>15</v>
      </c>
      <c r="E49" s="18"/>
      <c r="F49" s="18"/>
      <c r="G49" s="12"/>
      <c r="H49" s="16">
        <v>1250000</v>
      </c>
      <c r="I49" s="16"/>
      <c r="J49" s="16"/>
      <c r="K49" s="16"/>
      <c r="L49" s="16"/>
      <c r="M49" s="16"/>
      <c r="N49" s="17"/>
      <c r="O49" s="67"/>
      <c r="P49" s="48"/>
    </row>
    <row r="50" spans="3:16" ht="28.5" customHeight="1" thickBot="1" x14ac:dyDescent="0.3">
      <c r="C50" s="147" t="s">
        <v>70</v>
      </c>
      <c r="D50" s="148"/>
      <c r="E50" s="148"/>
      <c r="F50" s="148"/>
      <c r="G50" s="148"/>
      <c r="H50" s="148"/>
      <c r="I50" s="148"/>
      <c r="J50" s="148"/>
      <c r="K50" s="148"/>
      <c r="L50" s="148"/>
      <c r="M50" s="148"/>
      <c r="N50" s="149"/>
      <c r="O50" s="62"/>
      <c r="P50" s="42"/>
    </row>
    <row r="51" spans="3:16" ht="16.5" thickBot="1" x14ac:dyDescent="0.3">
      <c r="C51" s="144" t="s">
        <v>71</v>
      </c>
      <c r="D51" s="145"/>
      <c r="E51" s="22">
        <f>E52</f>
        <v>3000000</v>
      </c>
      <c r="F51" s="22">
        <f t="shared" ref="F51:N51" si="9">F52</f>
        <v>0</v>
      </c>
      <c r="G51" s="22">
        <f t="shared" si="9"/>
        <v>2000000</v>
      </c>
      <c r="H51" s="22">
        <f t="shared" si="9"/>
        <v>0</v>
      </c>
      <c r="I51" s="22">
        <f t="shared" si="9"/>
        <v>2000000</v>
      </c>
      <c r="J51" s="22">
        <f t="shared" si="9"/>
        <v>0</v>
      </c>
      <c r="K51" s="22">
        <f t="shared" si="9"/>
        <v>3675000</v>
      </c>
      <c r="L51" s="22">
        <f t="shared" si="9"/>
        <v>0</v>
      </c>
      <c r="M51" s="22">
        <f t="shared" si="9"/>
        <v>3859000</v>
      </c>
      <c r="N51" s="23">
        <f t="shared" si="9"/>
        <v>0</v>
      </c>
      <c r="O51" s="66"/>
      <c r="P51" s="47"/>
    </row>
    <row r="52" spans="3:16" ht="28.5" customHeight="1" thickBot="1" x14ac:dyDescent="0.3">
      <c r="C52" s="24" t="s">
        <v>62</v>
      </c>
      <c r="D52" s="25" t="s">
        <v>63</v>
      </c>
      <c r="E52" s="26">
        <f>E53+E54+E55+E56</f>
        <v>3000000</v>
      </c>
      <c r="F52" s="26">
        <f t="shared" ref="F52:N52" si="10">F53+F54+F55+F56</f>
        <v>0</v>
      </c>
      <c r="G52" s="26">
        <f t="shared" si="10"/>
        <v>2000000</v>
      </c>
      <c r="H52" s="26">
        <f t="shared" si="10"/>
        <v>0</v>
      </c>
      <c r="I52" s="26">
        <f t="shared" si="10"/>
        <v>2000000</v>
      </c>
      <c r="J52" s="26">
        <f t="shared" si="10"/>
        <v>0</v>
      </c>
      <c r="K52" s="26">
        <f t="shared" si="10"/>
        <v>3675000</v>
      </c>
      <c r="L52" s="26">
        <f t="shared" si="10"/>
        <v>0</v>
      </c>
      <c r="M52" s="26">
        <f t="shared" si="10"/>
        <v>3859000</v>
      </c>
      <c r="N52" s="27">
        <f t="shared" si="10"/>
        <v>0</v>
      </c>
      <c r="O52" s="66"/>
      <c r="P52" s="47"/>
    </row>
    <row r="53" spans="3:16" ht="185.25" customHeight="1" x14ac:dyDescent="0.25">
      <c r="C53" s="92" t="s">
        <v>64</v>
      </c>
      <c r="D53" s="9" t="s">
        <v>83</v>
      </c>
      <c r="E53" s="13">
        <v>102900</v>
      </c>
      <c r="F53" s="13"/>
      <c r="G53" s="13">
        <v>62000</v>
      </c>
      <c r="H53" s="104"/>
      <c r="I53" s="100">
        <v>62000</v>
      </c>
      <c r="J53" s="100"/>
      <c r="K53" s="100">
        <v>121800</v>
      </c>
      <c r="L53" s="100"/>
      <c r="M53" s="100">
        <v>128000</v>
      </c>
      <c r="N53" s="101"/>
      <c r="O53" s="67"/>
      <c r="P53" s="50"/>
    </row>
    <row r="54" spans="3:16" ht="148.5" customHeight="1" x14ac:dyDescent="0.25">
      <c r="C54" s="92" t="s">
        <v>65</v>
      </c>
      <c r="D54" s="4" t="s">
        <v>89</v>
      </c>
      <c r="E54" s="11">
        <v>475950</v>
      </c>
      <c r="F54" s="14"/>
      <c r="G54" s="11">
        <v>1080000</v>
      </c>
      <c r="H54" s="102"/>
      <c r="I54" s="102">
        <v>774000</v>
      </c>
      <c r="J54" s="102"/>
      <c r="K54" s="102">
        <v>584100</v>
      </c>
      <c r="L54" s="102"/>
      <c r="M54" s="102">
        <v>613300</v>
      </c>
      <c r="N54" s="103"/>
      <c r="O54" s="67"/>
      <c r="P54" s="50"/>
    </row>
    <row r="55" spans="3:16" ht="360" x14ac:dyDescent="0.25">
      <c r="C55" s="82" t="s">
        <v>66</v>
      </c>
      <c r="D55" s="4" t="s">
        <v>84</v>
      </c>
      <c r="E55" s="11">
        <v>855150</v>
      </c>
      <c r="F55" s="14"/>
      <c r="G55" s="11">
        <v>84000</v>
      </c>
      <c r="H55" s="102"/>
      <c r="I55" s="102">
        <v>84000</v>
      </c>
      <c r="J55" s="102"/>
      <c r="K55" s="102">
        <v>1064000</v>
      </c>
      <c r="L55" s="102"/>
      <c r="M55" s="102">
        <v>1117200</v>
      </c>
      <c r="N55" s="103"/>
      <c r="O55" s="67"/>
      <c r="P55" s="50"/>
    </row>
    <row r="56" spans="3:16" ht="386.25" customHeight="1" thickBot="1" x14ac:dyDescent="0.3">
      <c r="C56" s="116" t="s">
        <v>67</v>
      </c>
      <c r="D56" s="118" t="s">
        <v>85</v>
      </c>
      <c r="E56" s="119">
        <v>1566000</v>
      </c>
      <c r="F56" s="120"/>
      <c r="G56" s="119">
        <v>774000</v>
      </c>
      <c r="H56" s="121"/>
      <c r="I56" s="121">
        <v>1080000</v>
      </c>
      <c r="J56" s="121"/>
      <c r="K56" s="121">
        <v>1905100</v>
      </c>
      <c r="L56" s="121"/>
      <c r="M56" s="121">
        <v>2000500</v>
      </c>
      <c r="N56" s="122"/>
      <c r="O56" s="67"/>
      <c r="P56" s="50"/>
    </row>
    <row r="57" spans="3:16" ht="14.25" customHeight="1" thickBot="1" x14ac:dyDescent="0.3">
      <c r="C57" s="24"/>
      <c r="D57" s="28"/>
      <c r="E57" s="29"/>
      <c r="F57" s="30"/>
      <c r="G57" s="30"/>
      <c r="H57" s="31"/>
      <c r="I57" s="31"/>
      <c r="J57" s="31"/>
      <c r="K57" s="31"/>
      <c r="L57" s="31"/>
      <c r="M57" s="31"/>
      <c r="N57" s="32"/>
      <c r="O57" s="53"/>
      <c r="P57" s="51"/>
    </row>
    <row r="58" spans="3:16" x14ac:dyDescent="0.25">
      <c r="D58" s="3"/>
      <c r="E58" s="1"/>
      <c r="F58" s="1"/>
      <c r="G58" s="1"/>
      <c r="O58" s="53"/>
    </row>
    <row r="59" spans="3:16" ht="18.75" x14ac:dyDescent="0.3">
      <c r="D59" s="135" t="s">
        <v>90</v>
      </c>
      <c r="E59" s="135"/>
      <c r="F59" s="135"/>
      <c r="G59" s="135"/>
      <c r="H59" s="135"/>
      <c r="I59" s="135"/>
      <c r="J59" s="135"/>
      <c r="K59" s="135"/>
      <c r="L59" s="135"/>
      <c r="M59" s="135"/>
      <c r="N59" s="135"/>
      <c r="O59" s="69"/>
      <c r="P59" s="35"/>
    </row>
    <row r="60" spans="3:16" x14ac:dyDescent="0.25">
      <c r="D60" s="1"/>
      <c r="E60" s="1"/>
      <c r="F60" s="1"/>
      <c r="G60" s="1"/>
      <c r="O60" s="53"/>
    </row>
    <row r="61" spans="3:16" x14ac:dyDescent="0.25">
      <c r="D61" s="1"/>
      <c r="E61" s="1"/>
      <c r="F61" s="1"/>
      <c r="G61" s="1"/>
      <c r="O61" s="53"/>
    </row>
  </sheetData>
  <mergeCells count="22">
    <mergeCell ref="D59:N59"/>
    <mergeCell ref="J4:N4"/>
    <mergeCell ref="C10:D10"/>
    <mergeCell ref="D7:D9"/>
    <mergeCell ref="C7:C9"/>
    <mergeCell ref="C38:D38"/>
    <mergeCell ref="C51:D51"/>
    <mergeCell ref="C12:D12"/>
    <mergeCell ref="C37:N37"/>
    <mergeCell ref="C11:N11"/>
    <mergeCell ref="C50:N50"/>
    <mergeCell ref="D1:N1"/>
    <mergeCell ref="D2:N2"/>
    <mergeCell ref="E7:N7"/>
    <mergeCell ref="E8:F8"/>
    <mergeCell ref="G8:H8"/>
    <mergeCell ref="I8:J8"/>
    <mergeCell ref="K8:L8"/>
    <mergeCell ref="M8:N8"/>
    <mergeCell ref="D6:N6"/>
    <mergeCell ref="J3:N3"/>
    <mergeCell ref="L5:M5"/>
  </mergeCells>
  <pageMargins left="0.78740157480314965" right="0.78740157480314965" top="0.39370078740157483" bottom="0.35433070866141736" header="0.31496062992125984" footer="0"/>
  <pageSetup paperSize="9" scale="60" fitToHeight="6" orientation="landscape" useFirstPageNumber="1" r:id="rId1"/>
  <headerFooter>
    <oddFooter>&amp;R&amp;P</oddFooter>
  </headerFooter>
  <rowBreaks count="2" manualBreakCount="2">
    <brk id="22" max="13" man="1"/>
    <brk id="47"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User-309</cp:lastModifiedBy>
  <cp:lastPrinted>2024-03-11T12:53:58Z</cp:lastPrinted>
  <dcterms:created xsi:type="dcterms:W3CDTF">2021-11-22T09:44:53Z</dcterms:created>
  <dcterms:modified xsi:type="dcterms:W3CDTF">2024-03-28T12:53:21Z</dcterms:modified>
</cp:coreProperties>
</file>