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/>
  </bookViews>
  <sheets>
    <sheet name="мережа" sheetId="4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30" i="4"/>
  <c r="AA30"/>
  <c r="AB30"/>
  <c r="Y30"/>
  <c r="N30"/>
  <c r="O30"/>
  <c r="P30"/>
  <c r="Q30"/>
  <c r="R30"/>
  <c r="S30"/>
  <c r="T30"/>
  <c r="U30"/>
  <c r="V30"/>
  <c r="M30"/>
  <c r="D30"/>
  <c r="E30"/>
  <c r="F30"/>
  <c r="G30"/>
  <c r="H30"/>
  <c r="I30"/>
  <c r="J30"/>
  <c r="C30"/>
  <c r="W28"/>
  <c r="X28"/>
  <c r="AE28"/>
  <c r="AF28"/>
  <c r="K28"/>
  <c r="L28"/>
  <c r="AJ22"/>
  <c r="AK22"/>
  <c r="AL22"/>
  <c r="AI22"/>
  <c r="Z22"/>
  <c r="Z31" s="1"/>
  <c r="AA22"/>
  <c r="AA31" s="1"/>
  <c r="AB22"/>
  <c r="Y22"/>
  <c r="Y31" s="1"/>
  <c r="N22"/>
  <c r="O22"/>
  <c r="P22"/>
  <c r="Q22"/>
  <c r="R22"/>
  <c r="S22"/>
  <c r="T22"/>
  <c r="U22"/>
  <c r="V22"/>
  <c r="V31" s="1"/>
  <c r="M22"/>
  <c r="D22"/>
  <c r="E22"/>
  <c r="E31" s="1"/>
  <c r="F22"/>
  <c r="F31" s="1"/>
  <c r="G22"/>
  <c r="G31" s="1"/>
  <c r="H22"/>
  <c r="I22"/>
  <c r="I31" s="1"/>
  <c r="J22"/>
  <c r="J31" s="1"/>
  <c r="C22"/>
  <c r="C31" s="1"/>
  <c r="K20"/>
  <c r="L20"/>
  <c r="W20"/>
  <c r="X20"/>
  <c r="K21"/>
  <c r="L21"/>
  <c r="W21"/>
  <c r="X21"/>
  <c r="AE20"/>
  <c r="AF20"/>
  <c r="AE21"/>
  <c r="AF21"/>
  <c r="AE27"/>
  <c r="AF27"/>
  <c r="W27"/>
  <c r="X27"/>
  <c r="K27"/>
  <c r="L27"/>
  <c r="AM22"/>
  <c r="AN22"/>
  <c r="AO22"/>
  <c r="AP22"/>
  <c r="AQ22"/>
  <c r="AR22"/>
  <c r="AS22"/>
  <c r="AT22"/>
  <c r="AU22"/>
  <c r="AV22"/>
  <c r="AW22"/>
  <c r="AX22"/>
  <c r="AY22"/>
  <c r="AZ22"/>
  <c r="BA22"/>
  <c r="BB22"/>
  <c r="BC22"/>
  <c r="BD22"/>
  <c r="BE22"/>
  <c r="BF22"/>
  <c r="BG22"/>
  <c r="BH22"/>
  <c r="BI22"/>
  <c r="BJ22"/>
  <c r="BK22"/>
  <c r="BL22"/>
  <c r="BM22"/>
  <c r="BN22"/>
  <c r="BO22"/>
  <c r="BP22"/>
  <c r="BQ22"/>
  <c r="BR22"/>
  <c r="BS22"/>
  <c r="BT22"/>
  <c r="BU22"/>
  <c r="BV22"/>
  <c r="BW22"/>
  <c r="BX22"/>
  <c r="BY22"/>
  <c r="BZ22"/>
  <c r="CA22"/>
  <c r="CB22"/>
  <c r="CC22"/>
  <c r="CD22"/>
  <c r="CE22"/>
  <c r="CF22"/>
  <c r="CG22"/>
  <c r="CH22"/>
  <c r="CI22"/>
  <c r="CJ22"/>
  <c r="CK22"/>
  <c r="CL22"/>
  <c r="CM22"/>
  <c r="CN22"/>
  <c r="CO22"/>
  <c r="CP22"/>
  <c r="CQ22"/>
  <c r="CR22"/>
  <c r="CS22"/>
  <c r="CT22"/>
  <c r="CU22"/>
  <c r="CV22"/>
  <c r="CW22"/>
  <c r="CX22"/>
  <c r="CY22"/>
  <c r="CZ22"/>
  <c r="DA22"/>
  <c r="DB22"/>
  <c r="DC22"/>
  <c r="DD22"/>
  <c r="DE22"/>
  <c r="DF22"/>
  <c r="DG22"/>
  <c r="DH22"/>
  <c r="DI22"/>
  <c r="DJ22"/>
  <c r="DK22"/>
  <c r="DL22"/>
  <c r="DM22"/>
  <c r="DN22"/>
  <c r="DO22"/>
  <c r="DP22"/>
  <c r="DQ22"/>
  <c r="DR22"/>
  <c r="DS22"/>
  <c r="DT22"/>
  <c r="DU22"/>
  <c r="AC30"/>
  <c r="AD30"/>
  <c r="AI30"/>
  <c r="AJ30"/>
  <c r="AK30"/>
  <c r="AL30"/>
  <c r="AM30"/>
  <c r="AN30"/>
  <c r="AO30"/>
  <c r="AO31" s="1"/>
  <c r="AP30"/>
  <c r="AQ30"/>
  <c r="AR30"/>
  <c r="AS30"/>
  <c r="AS31" s="1"/>
  <c r="AT30"/>
  <c r="AU30"/>
  <c r="AV30"/>
  <c r="AW30"/>
  <c r="AW31" s="1"/>
  <c r="AX30"/>
  <c r="AY30"/>
  <c r="AZ30"/>
  <c r="BA30"/>
  <c r="BA31" s="1"/>
  <c r="BB30"/>
  <c r="BC30"/>
  <c r="BD30"/>
  <c r="BE30"/>
  <c r="BE31" s="1"/>
  <c r="BF30"/>
  <c r="BG30"/>
  <c r="BH30"/>
  <c r="BI30"/>
  <c r="BI31" s="1"/>
  <c r="BJ30"/>
  <c r="BK30"/>
  <c r="BL30"/>
  <c r="BM30"/>
  <c r="BM31" s="1"/>
  <c r="BN30"/>
  <c r="BO30"/>
  <c r="BP30"/>
  <c r="BQ30"/>
  <c r="BQ31" s="1"/>
  <c r="BR30"/>
  <c r="BS30"/>
  <c r="BT30"/>
  <c r="BU30"/>
  <c r="BU31" s="1"/>
  <c r="BV30"/>
  <c r="BW30"/>
  <c r="BX30"/>
  <c r="BY30"/>
  <c r="BY31" s="1"/>
  <c r="BZ30"/>
  <c r="CA30"/>
  <c r="CB30"/>
  <c r="CC30"/>
  <c r="CC31" s="1"/>
  <c r="CD30"/>
  <c r="CE30"/>
  <c r="CF30"/>
  <c r="CG30"/>
  <c r="CG31" s="1"/>
  <c r="CH30"/>
  <c r="CI30"/>
  <c r="CJ30"/>
  <c r="CK30"/>
  <c r="CK31" s="1"/>
  <c r="CL30"/>
  <c r="CM30"/>
  <c r="CN30"/>
  <c r="CO30"/>
  <c r="CO31" s="1"/>
  <c r="CP30"/>
  <c r="CQ30"/>
  <c r="CR30"/>
  <c r="CS30"/>
  <c r="CS31" s="1"/>
  <c r="CT30"/>
  <c r="CU30"/>
  <c r="CV30"/>
  <c r="CW30"/>
  <c r="CW31" s="1"/>
  <c r="CX30"/>
  <c r="CY30"/>
  <c r="CZ30"/>
  <c r="DA30"/>
  <c r="DA31" s="1"/>
  <c r="DB30"/>
  <c r="DC30"/>
  <c r="DD30"/>
  <c r="DE30"/>
  <c r="DE31" s="1"/>
  <c r="DF30"/>
  <c r="DG30"/>
  <c r="DH30"/>
  <c r="DI30"/>
  <c r="DI31" s="1"/>
  <c r="DJ30"/>
  <c r="DK30"/>
  <c r="DL30"/>
  <c r="DM30"/>
  <c r="DM31" s="1"/>
  <c r="DN30"/>
  <c r="DO30"/>
  <c r="DP30"/>
  <c r="DQ30"/>
  <c r="DQ31" s="1"/>
  <c r="DR30"/>
  <c r="DS30"/>
  <c r="DT30"/>
  <c r="DU30"/>
  <c r="DU31" s="1"/>
  <c r="AE24"/>
  <c r="AF24"/>
  <c r="AE25"/>
  <c r="AF25"/>
  <c r="AE26"/>
  <c r="AF26"/>
  <c r="AE29"/>
  <c r="AF29"/>
  <c r="AF23"/>
  <c r="AE23"/>
  <c r="W24"/>
  <c r="X24"/>
  <c r="W25"/>
  <c r="X25"/>
  <c r="W26"/>
  <c r="X26"/>
  <c r="W29"/>
  <c r="X29"/>
  <c r="K24"/>
  <c r="L24"/>
  <c r="K25"/>
  <c r="L25"/>
  <c r="L26"/>
  <c r="K29"/>
  <c r="L29"/>
  <c r="AC22"/>
  <c r="AD22"/>
  <c r="AE9"/>
  <c r="AF9"/>
  <c r="AE10"/>
  <c r="AF10"/>
  <c r="AE11"/>
  <c r="AF11"/>
  <c r="AE12"/>
  <c r="AF12"/>
  <c r="AE13"/>
  <c r="AF13"/>
  <c r="AE14"/>
  <c r="AF14"/>
  <c r="AE15"/>
  <c r="AF15"/>
  <c r="AE16"/>
  <c r="AF16"/>
  <c r="AE17"/>
  <c r="AF17"/>
  <c r="AE18"/>
  <c r="AF18"/>
  <c r="AE19"/>
  <c r="AF19"/>
  <c r="AE8"/>
  <c r="W9"/>
  <c r="X9"/>
  <c r="W10"/>
  <c r="X10"/>
  <c r="W11"/>
  <c r="X11"/>
  <c r="W12"/>
  <c r="X12"/>
  <c r="W13"/>
  <c r="X13"/>
  <c r="W14"/>
  <c r="X14"/>
  <c r="W15"/>
  <c r="X15"/>
  <c r="W16"/>
  <c r="X16"/>
  <c r="W17"/>
  <c r="X17"/>
  <c r="W18"/>
  <c r="X18"/>
  <c r="W19"/>
  <c r="X19"/>
  <c r="X8"/>
  <c r="W8"/>
  <c r="K9"/>
  <c r="L9"/>
  <c r="K10"/>
  <c r="L10"/>
  <c r="K11"/>
  <c r="L11"/>
  <c r="K12"/>
  <c r="L12"/>
  <c r="K13"/>
  <c r="L13"/>
  <c r="K14"/>
  <c r="L14"/>
  <c r="K15"/>
  <c r="L15"/>
  <c r="K16"/>
  <c r="L16"/>
  <c r="K17"/>
  <c r="L17"/>
  <c r="K18"/>
  <c r="L18"/>
  <c r="K19"/>
  <c r="L19"/>
  <c r="L8"/>
  <c r="K8"/>
  <c r="U31" l="1"/>
  <c r="AD31"/>
  <c r="AH20"/>
  <c r="AG20"/>
  <c r="AC31"/>
  <c r="AK31"/>
  <c r="AL31"/>
  <c r="AI31"/>
  <c r="AJ31"/>
  <c r="H31"/>
  <c r="AG28"/>
  <c r="AH28"/>
  <c r="AB31"/>
  <c r="AF30"/>
  <c r="AE30"/>
  <c r="AH21"/>
  <c r="AG21"/>
  <c r="W22"/>
  <c r="AE22"/>
  <c r="X22"/>
  <c r="K22"/>
  <c r="L22"/>
  <c r="D31"/>
  <c r="T31"/>
  <c r="S31"/>
  <c r="R31"/>
  <c r="Q31"/>
  <c r="P31"/>
  <c r="O31"/>
  <c r="N31"/>
  <c r="M31"/>
  <c r="DT31"/>
  <c r="DP31"/>
  <c r="DL31"/>
  <c r="DH31"/>
  <c r="DD31"/>
  <c r="CZ31"/>
  <c r="CV31"/>
  <c r="CR31"/>
  <c r="CN31"/>
  <c r="CJ31"/>
  <c r="CF31"/>
  <c r="CB31"/>
  <c r="BX31"/>
  <c r="BT31"/>
  <c r="BP31"/>
  <c r="BL31"/>
  <c r="BH31"/>
  <c r="BD31"/>
  <c r="AZ31"/>
  <c r="AV31"/>
  <c r="AR31"/>
  <c r="AN31"/>
  <c r="AG8"/>
  <c r="AH27"/>
  <c r="AG27"/>
  <c r="DS31"/>
  <c r="DG31"/>
  <c r="CY31"/>
  <c r="CQ31"/>
  <c r="CE31"/>
  <c r="BW31"/>
  <c r="BK31"/>
  <c r="BC31"/>
  <c r="AQ31"/>
  <c r="DO31"/>
  <c r="DK31"/>
  <c r="DC31"/>
  <c r="CU31"/>
  <c r="CM31"/>
  <c r="CI31"/>
  <c r="CA31"/>
  <c r="BS31"/>
  <c r="BO31"/>
  <c r="BG31"/>
  <c r="AY31"/>
  <c r="AU31"/>
  <c r="AM31"/>
  <c r="DR31"/>
  <c r="DN31"/>
  <c r="DJ31"/>
  <c r="DF31"/>
  <c r="DB31"/>
  <c r="CX31"/>
  <c r="CT31"/>
  <c r="CP31"/>
  <c r="CL31"/>
  <c r="CH31"/>
  <c r="CD31"/>
  <c r="BZ31"/>
  <c r="BV31"/>
  <c r="BR31"/>
  <c r="BN31"/>
  <c r="BJ31"/>
  <c r="BF31"/>
  <c r="BB31"/>
  <c r="AX31"/>
  <c r="AT31"/>
  <c r="AP31"/>
  <c r="AG13"/>
  <c r="AG9"/>
  <c r="AG17"/>
  <c r="AG16"/>
  <c r="AG12"/>
  <c r="AH19"/>
  <c r="AH15"/>
  <c r="AH11"/>
  <c r="AG19"/>
  <c r="AG15"/>
  <c r="AG11"/>
  <c r="AH18"/>
  <c r="AH14"/>
  <c r="AH10"/>
  <c r="AG14"/>
  <c r="AG10"/>
  <c r="AH17"/>
  <c r="AH13"/>
  <c r="AH9"/>
  <c r="AH16"/>
  <c r="AH12"/>
  <c r="AG18"/>
  <c r="AG24"/>
  <c r="AG25"/>
  <c r="AH25"/>
  <c r="AH24"/>
  <c r="L23"/>
  <c r="L30" s="1"/>
  <c r="L31" l="1"/>
  <c r="AE31"/>
  <c r="AG22"/>
  <c r="AH26"/>
  <c r="AG29"/>
  <c r="AH29" l="1"/>
  <c r="X23"/>
  <c r="X30" s="1"/>
  <c r="X31" s="1"/>
  <c r="W23" l="1"/>
  <c r="W30" s="1"/>
  <c r="W31" s="1"/>
  <c r="K23"/>
  <c r="AF8"/>
  <c r="AF22" s="1"/>
  <c r="AF31" s="1"/>
  <c r="AH8" l="1"/>
  <c r="AH22" s="1"/>
  <c r="AG23"/>
  <c r="AH23"/>
  <c r="AH30" s="1"/>
  <c r="K26"/>
  <c r="K30" s="1"/>
  <c r="K31" s="1"/>
  <c r="AH31" l="1"/>
  <c r="AG26"/>
  <c r="AG30" s="1"/>
  <c r="AG31" s="1"/>
</calcChain>
</file>

<file path=xl/sharedStrings.xml><?xml version="1.0" encoding="utf-8"?>
<sst xmlns="http://schemas.openxmlformats.org/spreadsheetml/2006/main" count="85" uniqueCount="51">
  <si>
    <t>№</t>
  </si>
  <si>
    <t>1 клас</t>
  </si>
  <si>
    <t>2 клас</t>
  </si>
  <si>
    <t>3 клас</t>
  </si>
  <si>
    <t>4 клас</t>
  </si>
  <si>
    <t>5 клас</t>
  </si>
  <si>
    <t>6 клас</t>
  </si>
  <si>
    <t>7 клас</t>
  </si>
  <si>
    <t>8 клас</t>
  </si>
  <si>
    <t>9 клас</t>
  </si>
  <si>
    <t>10 клас</t>
  </si>
  <si>
    <t>11 клас</t>
  </si>
  <si>
    <t>класів</t>
  </si>
  <si>
    <t>учнів</t>
  </si>
  <si>
    <t>ГПД</t>
  </si>
  <si>
    <t>ІІ зміна</t>
  </si>
  <si>
    <t>груп</t>
  </si>
  <si>
    <t>12 клас</t>
  </si>
  <si>
    <t xml:space="preserve">Назва закладу                                    </t>
  </si>
  <si>
    <t>Разом</t>
  </si>
  <si>
    <t>Мережа  закладів загальної середньої освіти  Броварської міської територіальної громади</t>
  </si>
  <si>
    <t>Всього комунальної власності</t>
  </si>
  <si>
    <t>Всього приватної власності</t>
  </si>
  <si>
    <t>Броварський ліцей № 1 </t>
  </si>
  <si>
    <t>Броварський ліцей  № 3 </t>
  </si>
  <si>
    <t>Броварський ліцей № 6</t>
  </si>
  <si>
    <t>Броварський ліцей № 7</t>
  </si>
  <si>
    <t>Броварський ліцей № 8</t>
  </si>
  <si>
    <t>Броварський ліцей № 9</t>
  </si>
  <si>
    <t>Броварський ліцей № 10</t>
  </si>
  <si>
    <t>Броварський ліцей № 11</t>
  </si>
  <si>
    <t xml:space="preserve">Княжицький ліцей </t>
  </si>
  <si>
    <t>Броварський ліцей № 4 
ім. С.І. Олійника</t>
  </si>
  <si>
    <t>Броварський ліцей № 5 
ім. Василя Стуса</t>
  </si>
  <si>
    <t>Броварський ліцей № 2 
ім. В.О. Сухомлинського</t>
  </si>
  <si>
    <t>Міський голова                                                                                                                                                              Ігор САПОЖКО</t>
  </si>
  <si>
    <t xml:space="preserve">Додаток 1
ЗАТВЕРДЖЕНО
Рішення виконавчого комітету 
Броварської міської ради                                                                                                                                   Броварського району Київської області 
від ______________ № ______
</t>
  </si>
  <si>
    <t xml:space="preserve">на 2025/2026 навчальний рік </t>
  </si>
  <si>
    <t>Початкова школа</t>
  </si>
  <si>
    <t>Разом
1-4  класи</t>
  </si>
  <si>
    <t>Разом 
5-9  класи</t>
  </si>
  <si>
    <r>
      <rPr>
        <b/>
        <sz val="28"/>
        <rFont val="Times New Roman"/>
        <family val="1"/>
        <charset val="204"/>
      </rPr>
      <t>Разом  
10-11 клас</t>
    </r>
    <r>
      <rPr>
        <sz val="28"/>
        <rFont val="Times New Roman"/>
        <family val="1"/>
        <charset val="204"/>
      </rPr>
      <t>и</t>
    </r>
  </si>
  <si>
    <t>Усього 
1-11 класи</t>
  </si>
  <si>
    <t>ПЗ ЗЗСО «Броварська гімназія «Юнік»</t>
  </si>
  <si>
    <t>ПЗ ЗЗСО «Ліцей  «Перспективи»</t>
  </si>
  <si>
    <t>ПО «Броварський ліцей Просвіта»</t>
  </si>
  <si>
    <t>ТОВ «ЗЗСО-гімназія «Фортуна»</t>
  </si>
  <si>
    <t>ТОВ «Центр корекції і розвитку дитини "Сіалія»</t>
  </si>
  <si>
    <t>Опорний заклад освіти Требухівський ліцей</t>
  </si>
  <si>
    <t xml:space="preserve">ТОВ «Українська гімназія  «Мозаїка»   </t>
  </si>
  <si>
    <t>ТОВ «Броварський ліцей «Мономакс»</t>
  </si>
</sst>
</file>

<file path=xl/styles.xml><?xml version="1.0" encoding="utf-8"?>
<styleSheet xmlns="http://schemas.openxmlformats.org/spreadsheetml/2006/main">
  <fonts count="33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i/>
      <sz val="8"/>
      <color indexed="10"/>
      <name val="Arial"/>
      <family val="2"/>
      <charset val="204"/>
    </font>
    <font>
      <b/>
      <i/>
      <sz val="11"/>
      <color indexed="10"/>
      <name val="Arial"/>
      <family val="2"/>
      <charset val="204"/>
    </font>
    <font>
      <sz val="8"/>
      <name val="Arial"/>
      <family val="2"/>
      <charset val="204"/>
    </font>
    <font>
      <sz val="7"/>
      <name val="Arial"/>
      <family val="2"/>
      <charset val="204"/>
    </font>
    <font>
      <sz val="18"/>
      <name val="Arial"/>
      <family val="2"/>
      <charset val="204"/>
    </font>
    <font>
      <sz val="18"/>
      <color indexed="10"/>
      <name val="Arial"/>
      <family val="2"/>
      <charset val="204"/>
    </font>
    <font>
      <b/>
      <sz val="22"/>
      <name val="Times New Roman"/>
      <family val="1"/>
      <charset val="204"/>
    </font>
    <font>
      <b/>
      <sz val="10"/>
      <name val="Arial"/>
      <family val="2"/>
      <charset val="204"/>
    </font>
    <font>
      <b/>
      <sz val="18"/>
      <color rgb="FFFF0000"/>
      <name val="Arial"/>
      <family val="2"/>
      <charset val="204"/>
    </font>
    <font>
      <sz val="22"/>
      <name val="Times New Roman"/>
      <family val="1"/>
      <charset val="204"/>
    </font>
    <font>
      <sz val="22"/>
      <color indexed="10"/>
      <name val="Times New Roman"/>
      <family val="1"/>
      <charset val="204"/>
    </font>
    <font>
      <b/>
      <sz val="28"/>
      <name val="Times New Roman"/>
      <family val="1"/>
      <charset val="204"/>
    </font>
    <font>
      <b/>
      <i/>
      <sz val="28"/>
      <name val="Arial"/>
      <family val="2"/>
      <charset val="204"/>
    </font>
    <font>
      <sz val="24"/>
      <name val="Arial"/>
      <family val="2"/>
      <charset val="204"/>
    </font>
    <font>
      <sz val="28"/>
      <name val="Arial"/>
      <family val="2"/>
      <charset val="204"/>
    </font>
    <font>
      <sz val="28"/>
      <name val="Times New Roman"/>
      <family val="1"/>
      <charset val="204"/>
    </font>
    <font>
      <sz val="18"/>
      <color rgb="FFFF0000"/>
      <name val="Arial"/>
      <family val="2"/>
      <charset val="204"/>
    </font>
    <font>
      <sz val="16"/>
      <name val="Times New Roman"/>
      <family val="1"/>
      <charset val="204"/>
    </font>
    <font>
      <sz val="24"/>
      <color indexed="10"/>
      <name val="Arial"/>
      <family val="2"/>
      <charset val="204"/>
    </font>
    <font>
      <b/>
      <sz val="36"/>
      <name val="Times New Roman"/>
      <family val="1"/>
      <charset val="204"/>
    </font>
    <font>
      <sz val="36"/>
      <name val="Times New Roman"/>
      <family val="1"/>
      <charset val="204"/>
    </font>
    <font>
      <sz val="36"/>
      <color theme="0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32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29"/>
      <name val="Times New Roman"/>
      <family val="1"/>
      <charset val="204"/>
    </font>
    <font>
      <sz val="24"/>
      <name val="Times New Roman"/>
      <family val="1"/>
      <charset val="204"/>
    </font>
    <font>
      <sz val="3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sz val="31"/>
      <name val="Times New Roman"/>
      <family val="1"/>
      <charset val="204"/>
    </font>
    <font>
      <sz val="2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6" fillId="0" borderId="0"/>
  </cellStyleXfs>
  <cellXfs count="105">
    <xf numFmtId="0" fontId="0" fillId="0" borderId="0" xfId="0"/>
    <xf numFmtId="0" fontId="1" fillId="0" borderId="0" xfId="0" applyFont="1"/>
    <xf numFmtId="0" fontId="1" fillId="0" borderId="0" xfId="0" applyFont="1" applyBorder="1"/>
    <xf numFmtId="0" fontId="5" fillId="0" borderId="0" xfId="0" applyFont="1"/>
    <xf numFmtId="0" fontId="4" fillId="0" borderId="0" xfId="0" applyFont="1"/>
    <xf numFmtId="1" fontId="1" fillId="0" borderId="0" xfId="0" applyNumberFormat="1" applyFont="1"/>
    <xf numFmtId="0" fontId="6" fillId="2" borderId="0" xfId="0" applyFont="1" applyFill="1"/>
    <xf numFmtId="0" fontId="7" fillId="2" borderId="0" xfId="0" applyFont="1" applyFill="1"/>
    <xf numFmtId="0" fontId="6" fillId="2" borderId="8" xfId="0" applyFont="1" applyFill="1" applyBorder="1" applyAlignment="1">
      <alignment horizontal="center" vertical="center" textRotation="90" wrapText="1"/>
    </xf>
    <xf numFmtId="0" fontId="6" fillId="2" borderId="5" xfId="0" applyFont="1" applyFill="1" applyBorder="1"/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1" fontId="11" fillId="0" borderId="0" xfId="0" applyNumberFormat="1" applyFont="1" applyBorder="1"/>
    <xf numFmtId="0" fontId="11" fillId="0" borderId="0" xfId="0" applyFont="1"/>
    <xf numFmtId="0" fontId="16" fillId="0" borderId="0" xfId="0" applyFont="1"/>
    <xf numFmtId="0" fontId="10" fillId="0" borderId="0" xfId="0" applyFont="1" applyFill="1"/>
    <xf numFmtId="0" fontId="8" fillId="0" borderId="0" xfId="0" applyFont="1" applyBorder="1"/>
    <xf numFmtId="0" fontId="9" fillId="0" borderId="0" xfId="0" applyFont="1" applyFill="1"/>
    <xf numFmtId="0" fontId="7" fillId="2" borderId="0" xfId="0" applyFont="1" applyFill="1" applyBorder="1"/>
    <xf numFmtId="0" fontId="9" fillId="0" borderId="0" xfId="0" applyFont="1" applyFill="1" applyBorder="1"/>
    <xf numFmtId="0" fontId="18" fillId="2" borderId="0" xfId="0" applyFont="1" applyFill="1" applyBorder="1"/>
    <xf numFmtId="0" fontId="20" fillId="2" borderId="7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1" fontId="17" fillId="2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1" fontId="17" fillId="0" borderId="2" xfId="0" applyNumberFormat="1" applyFont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textRotation="90" wrapText="1"/>
    </xf>
    <xf numFmtId="0" fontId="13" fillId="4" borderId="2" xfId="0" applyFont="1" applyFill="1" applyBorder="1" applyAlignment="1">
      <alignment horizontal="center" vertical="center" textRotation="90" wrapText="1"/>
    </xf>
    <xf numFmtId="0" fontId="13" fillId="3" borderId="2" xfId="0" applyFont="1" applyFill="1" applyBorder="1" applyAlignment="1">
      <alignment horizontal="center" vertical="center" textRotation="90" wrapText="1"/>
    </xf>
    <xf numFmtId="1" fontId="13" fillId="4" borderId="2" xfId="0" applyNumberFormat="1" applyFont="1" applyFill="1" applyBorder="1" applyAlignment="1">
      <alignment horizontal="center" vertical="center"/>
    </xf>
    <xf numFmtId="1" fontId="13" fillId="3" borderId="2" xfId="0" applyNumberFormat="1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/>
    </xf>
    <xf numFmtId="1" fontId="13" fillId="4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top"/>
    </xf>
    <xf numFmtId="0" fontId="12" fillId="0" borderId="0" xfId="0" applyFont="1" applyBorder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8" fillId="0" borderId="0" xfId="0" applyFont="1" applyAlignment="1">
      <alignment vertical="top"/>
    </xf>
    <xf numFmtId="0" fontId="15" fillId="0" borderId="0" xfId="0" applyFont="1"/>
    <xf numFmtId="0" fontId="20" fillId="2" borderId="13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/>
    </xf>
    <xf numFmtId="0" fontId="13" fillId="2" borderId="9" xfId="0" applyNumberFormat="1" applyFont="1" applyFill="1" applyBorder="1" applyAlignment="1">
      <alignment horizontal="center" vertical="center"/>
    </xf>
    <xf numFmtId="0" fontId="13" fillId="0" borderId="9" xfId="0" applyNumberFormat="1" applyFont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2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center"/>
    </xf>
    <xf numFmtId="1" fontId="31" fillId="4" borderId="2" xfId="0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32" fillId="5" borderId="2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22" fillId="0" borderId="0" xfId="0" applyFont="1" applyBorder="1" applyAlignment="1"/>
    <xf numFmtId="0" fontId="23" fillId="0" borderId="0" xfId="0" applyFont="1" applyBorder="1" applyAlignment="1"/>
    <xf numFmtId="0" fontId="13" fillId="4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21" fillId="4" borderId="9" xfId="0" applyFont="1" applyFill="1" applyBorder="1" applyAlignment="1">
      <alignment horizontal="right" vertical="center"/>
    </xf>
    <xf numFmtId="0" fontId="21" fillId="4" borderId="6" xfId="0" applyFont="1" applyFill="1" applyBorder="1" applyAlignment="1">
      <alignment horizontal="right" vertical="center"/>
    </xf>
    <xf numFmtId="0" fontId="27" fillId="0" borderId="9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U34"/>
  <sheetViews>
    <sheetView tabSelected="1" zoomScale="30" zoomScaleNormal="30" zoomScaleSheetLayoutView="35" zoomScalePageLayoutView="25" workbookViewId="0">
      <selection activeCell="A25" sqref="A25:XFD25"/>
    </sheetView>
  </sheetViews>
  <sheetFormatPr defaultColWidth="19.42578125" defaultRowHeight="14.25"/>
  <cols>
    <col min="1" max="1" width="8.28515625" style="54" customWidth="1"/>
    <col min="2" max="2" width="56.42578125" style="55" customWidth="1"/>
    <col min="3" max="3" width="11.85546875" style="1" customWidth="1"/>
    <col min="4" max="4" width="16.5703125" style="1" bestFit="1" customWidth="1"/>
    <col min="5" max="5" width="11.140625" style="1" customWidth="1"/>
    <col min="6" max="6" width="16.7109375" style="1" customWidth="1"/>
    <col min="7" max="7" width="11.28515625" style="1" customWidth="1"/>
    <col min="8" max="8" width="17.85546875" style="1" customWidth="1"/>
    <col min="9" max="9" width="10.42578125" style="1" customWidth="1"/>
    <col min="10" max="10" width="15.5703125" style="1" customWidth="1"/>
    <col min="11" max="11" width="15.28515625" style="1" customWidth="1"/>
    <col min="12" max="12" width="17.28515625" style="1" bestFit="1" customWidth="1"/>
    <col min="13" max="13" width="10.7109375" style="1" customWidth="1"/>
    <col min="14" max="14" width="16.5703125" style="1" bestFit="1" customWidth="1"/>
    <col min="15" max="15" width="10.28515625" style="1" customWidth="1"/>
    <col min="16" max="16" width="16.7109375" style="1" customWidth="1"/>
    <col min="17" max="17" width="9.7109375" style="1" customWidth="1"/>
    <col min="18" max="18" width="16.7109375" style="1" customWidth="1"/>
    <col min="19" max="19" width="10.140625" style="1" customWidth="1"/>
    <col min="20" max="20" width="17.28515625" style="1" bestFit="1" customWidth="1"/>
    <col min="21" max="21" width="11.7109375" style="1" customWidth="1"/>
    <col min="22" max="22" width="16.7109375" style="1" customWidth="1"/>
    <col min="23" max="23" width="16.42578125" style="1" customWidth="1"/>
    <col min="24" max="24" width="17.28515625" style="1" customWidth="1"/>
    <col min="25" max="25" width="12.7109375" style="1" customWidth="1"/>
    <col min="26" max="26" width="15.7109375" style="5" customWidth="1"/>
    <col min="27" max="27" width="12.85546875" style="5" customWidth="1"/>
    <col min="28" max="28" width="16.42578125" style="5" customWidth="1"/>
    <col min="29" max="29" width="6.42578125" style="1" hidden="1" customWidth="1"/>
    <col min="30" max="30" width="7.7109375" style="1" hidden="1" customWidth="1"/>
    <col min="31" max="31" width="12.28515625" style="1" customWidth="1"/>
    <col min="32" max="32" width="16.7109375" style="1" customWidth="1"/>
    <col min="33" max="33" width="14.28515625" style="1" customWidth="1"/>
    <col min="34" max="34" width="19.7109375" style="1" customWidth="1"/>
    <col min="35" max="35" width="12.28515625" style="1" customWidth="1"/>
    <col min="36" max="36" width="16" style="1" customWidth="1"/>
    <col min="37" max="37" width="13.28515625" style="1" customWidth="1"/>
    <col min="38" max="38" width="19.7109375" style="1" customWidth="1"/>
    <col min="39" max="39" width="2.5703125" style="1" hidden="1" customWidth="1"/>
    <col min="40" max="40" width="3.85546875" style="1" hidden="1" customWidth="1"/>
    <col min="41" max="68" width="9.140625" style="1" hidden="1" customWidth="1"/>
    <col min="69" max="69" width="4.7109375" style="1" hidden="1" customWidth="1"/>
    <col min="70" max="90" width="9.140625" style="1" hidden="1" customWidth="1"/>
    <col min="91" max="91" width="8.42578125" style="1" hidden="1" customWidth="1"/>
    <col min="92" max="97" width="9.140625" style="1" hidden="1" customWidth="1"/>
    <col min="98" max="98" width="5" style="1" hidden="1" customWidth="1"/>
    <col min="99" max="125" width="9.140625" style="1" hidden="1" customWidth="1"/>
    <col min="126" max="16384" width="19.42578125" style="1"/>
  </cols>
  <sheetData>
    <row r="1" spans="1:125" ht="8.25" customHeight="1"/>
    <row r="2" spans="1:125" ht="233.25" customHeight="1">
      <c r="AB2" s="100" t="s">
        <v>36</v>
      </c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</row>
    <row r="3" spans="1:125" ht="63" customHeight="1">
      <c r="A3" s="104" t="s">
        <v>20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</row>
    <row r="4" spans="1:125" ht="45.75" customHeight="1">
      <c r="A4" s="104" t="s">
        <v>37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</row>
    <row r="5" spans="1:125" s="14" customFormat="1" ht="22.5" customHeight="1" thickBot="1">
      <c r="A5" s="102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</row>
    <row r="6" spans="1:125" s="69" customFormat="1" ht="71.25" customHeight="1" thickBot="1">
      <c r="A6" s="91" t="s">
        <v>0</v>
      </c>
      <c r="B6" s="98" t="s">
        <v>18</v>
      </c>
      <c r="C6" s="91" t="s">
        <v>1</v>
      </c>
      <c r="D6" s="91"/>
      <c r="E6" s="91" t="s">
        <v>2</v>
      </c>
      <c r="F6" s="91"/>
      <c r="G6" s="91" t="s">
        <v>3</v>
      </c>
      <c r="H6" s="91"/>
      <c r="I6" s="91" t="s">
        <v>4</v>
      </c>
      <c r="J6" s="91"/>
      <c r="K6" s="89" t="s">
        <v>39</v>
      </c>
      <c r="L6" s="89"/>
      <c r="M6" s="91" t="s">
        <v>5</v>
      </c>
      <c r="N6" s="91"/>
      <c r="O6" s="91" t="s">
        <v>6</v>
      </c>
      <c r="P6" s="91"/>
      <c r="Q6" s="91" t="s">
        <v>7</v>
      </c>
      <c r="R6" s="91"/>
      <c r="S6" s="91" t="s">
        <v>8</v>
      </c>
      <c r="T6" s="91"/>
      <c r="U6" s="91" t="s">
        <v>9</v>
      </c>
      <c r="V6" s="91"/>
      <c r="W6" s="89" t="s">
        <v>40</v>
      </c>
      <c r="X6" s="90"/>
      <c r="Y6" s="91" t="s">
        <v>10</v>
      </c>
      <c r="Z6" s="91"/>
      <c r="AA6" s="91" t="s">
        <v>11</v>
      </c>
      <c r="AB6" s="91"/>
      <c r="AC6" s="91" t="s">
        <v>17</v>
      </c>
      <c r="AD6" s="91"/>
      <c r="AE6" s="90" t="s">
        <v>41</v>
      </c>
      <c r="AF6" s="90"/>
      <c r="AG6" s="92" t="s">
        <v>42</v>
      </c>
      <c r="AH6" s="92"/>
      <c r="AI6" s="97" t="s">
        <v>14</v>
      </c>
      <c r="AJ6" s="97"/>
      <c r="AK6" s="97" t="s">
        <v>15</v>
      </c>
      <c r="AL6" s="97"/>
      <c r="AM6" s="68"/>
      <c r="AN6" s="68"/>
      <c r="AO6" s="68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</row>
    <row r="7" spans="1:125" s="6" customFormat="1" ht="104.25" customHeight="1" thickBot="1">
      <c r="A7" s="91"/>
      <c r="B7" s="98"/>
      <c r="C7" s="44" t="s">
        <v>12</v>
      </c>
      <c r="D7" s="44" t="s">
        <v>13</v>
      </c>
      <c r="E7" s="44" t="s">
        <v>12</v>
      </c>
      <c r="F7" s="44" t="s">
        <v>13</v>
      </c>
      <c r="G7" s="44" t="s">
        <v>12</v>
      </c>
      <c r="H7" s="44" t="s">
        <v>13</v>
      </c>
      <c r="I7" s="44" t="s">
        <v>12</v>
      </c>
      <c r="J7" s="44" t="s">
        <v>13</v>
      </c>
      <c r="K7" s="45" t="s">
        <v>12</v>
      </c>
      <c r="L7" s="45" t="s">
        <v>13</v>
      </c>
      <c r="M7" s="44" t="s">
        <v>12</v>
      </c>
      <c r="N7" s="44" t="s">
        <v>13</v>
      </c>
      <c r="O7" s="44" t="s">
        <v>12</v>
      </c>
      <c r="P7" s="44" t="s">
        <v>13</v>
      </c>
      <c r="Q7" s="44" t="s">
        <v>12</v>
      </c>
      <c r="R7" s="44" t="s">
        <v>13</v>
      </c>
      <c r="S7" s="44" t="s">
        <v>12</v>
      </c>
      <c r="T7" s="44" t="s">
        <v>13</v>
      </c>
      <c r="U7" s="44" t="s">
        <v>12</v>
      </c>
      <c r="V7" s="44" t="s">
        <v>13</v>
      </c>
      <c r="W7" s="45" t="s">
        <v>12</v>
      </c>
      <c r="X7" s="45" t="s">
        <v>13</v>
      </c>
      <c r="Y7" s="44" t="s">
        <v>12</v>
      </c>
      <c r="Z7" s="44" t="s">
        <v>13</v>
      </c>
      <c r="AA7" s="44" t="s">
        <v>12</v>
      </c>
      <c r="AB7" s="44" t="s">
        <v>13</v>
      </c>
      <c r="AC7" s="44" t="s">
        <v>12</v>
      </c>
      <c r="AD7" s="44" t="s">
        <v>13</v>
      </c>
      <c r="AE7" s="45" t="s">
        <v>12</v>
      </c>
      <c r="AF7" s="45" t="s">
        <v>13</v>
      </c>
      <c r="AG7" s="46" t="s">
        <v>12</v>
      </c>
      <c r="AH7" s="46" t="s">
        <v>13</v>
      </c>
      <c r="AI7" s="44" t="s">
        <v>16</v>
      </c>
      <c r="AJ7" s="44" t="s">
        <v>13</v>
      </c>
      <c r="AK7" s="44" t="s">
        <v>12</v>
      </c>
      <c r="AL7" s="44" t="s">
        <v>13</v>
      </c>
      <c r="AM7" s="9"/>
      <c r="AN7" s="9"/>
      <c r="AO7" s="9"/>
      <c r="AP7" s="8" t="s">
        <v>13</v>
      </c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</row>
    <row r="8" spans="1:125" s="7" customFormat="1" ht="57.75" customHeight="1">
      <c r="A8" s="65">
        <v>1</v>
      </c>
      <c r="B8" s="71" t="s">
        <v>23</v>
      </c>
      <c r="C8" s="73">
        <v>2</v>
      </c>
      <c r="D8" s="73">
        <v>49</v>
      </c>
      <c r="E8" s="73">
        <v>2</v>
      </c>
      <c r="F8" s="73">
        <v>46</v>
      </c>
      <c r="G8" s="73">
        <v>2</v>
      </c>
      <c r="H8" s="73">
        <v>53</v>
      </c>
      <c r="I8" s="73">
        <v>3</v>
      </c>
      <c r="J8" s="73">
        <v>77</v>
      </c>
      <c r="K8" s="72">
        <f>SUM(C8,E8,G8,I8)</f>
        <v>9</v>
      </c>
      <c r="L8" s="72">
        <f>SUM(D8,F8,H8,J8)</f>
        <v>225</v>
      </c>
      <c r="M8" s="73">
        <v>3</v>
      </c>
      <c r="N8" s="73">
        <v>65</v>
      </c>
      <c r="O8" s="73">
        <v>3</v>
      </c>
      <c r="P8" s="73">
        <v>66</v>
      </c>
      <c r="Q8" s="73">
        <v>4</v>
      </c>
      <c r="R8" s="73">
        <v>78</v>
      </c>
      <c r="S8" s="73">
        <v>3</v>
      </c>
      <c r="T8" s="73">
        <v>72</v>
      </c>
      <c r="U8" s="73">
        <v>3</v>
      </c>
      <c r="V8" s="73">
        <v>67</v>
      </c>
      <c r="W8" s="72">
        <f>SUM(M8,O8,Q8,S8,U8)</f>
        <v>16</v>
      </c>
      <c r="X8" s="72">
        <f>SUM(N8,P8,R8,T8,V8)</f>
        <v>348</v>
      </c>
      <c r="Y8" s="73">
        <v>2</v>
      </c>
      <c r="Z8" s="73">
        <v>54</v>
      </c>
      <c r="AA8" s="73">
        <v>2</v>
      </c>
      <c r="AB8" s="73">
        <v>53</v>
      </c>
      <c r="AC8" s="73"/>
      <c r="AD8" s="73"/>
      <c r="AE8" s="47">
        <f t="shared" ref="AE8" si="0">Y8+AA8</f>
        <v>4</v>
      </c>
      <c r="AF8" s="47">
        <f t="shared" ref="AF8" si="1">Z8+AB8</f>
        <v>107</v>
      </c>
      <c r="AG8" s="48">
        <f>SUM(K8,W8,AE8)</f>
        <v>29</v>
      </c>
      <c r="AH8" s="48">
        <f>SUM(L8,X8,AF8)</f>
        <v>680</v>
      </c>
      <c r="AI8" s="38">
        <v>3</v>
      </c>
      <c r="AJ8" s="38">
        <v>90</v>
      </c>
      <c r="AK8" s="38">
        <v>11</v>
      </c>
      <c r="AL8" s="38">
        <v>248</v>
      </c>
      <c r="AM8" s="21"/>
      <c r="AN8" s="22"/>
      <c r="AO8" s="23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</row>
    <row r="9" spans="1:125" s="7" customFormat="1" ht="57.75" customHeight="1">
      <c r="A9" s="65">
        <v>2</v>
      </c>
      <c r="B9" s="71" t="s">
        <v>34</v>
      </c>
      <c r="C9" s="38">
        <v>4</v>
      </c>
      <c r="D9" s="38">
        <v>90</v>
      </c>
      <c r="E9" s="38">
        <v>5</v>
      </c>
      <c r="F9" s="38">
        <v>118</v>
      </c>
      <c r="G9" s="38">
        <v>5</v>
      </c>
      <c r="H9" s="38">
        <v>153</v>
      </c>
      <c r="I9" s="38">
        <v>5</v>
      </c>
      <c r="J9" s="38">
        <v>150</v>
      </c>
      <c r="K9" s="72">
        <f t="shared" ref="K9:K19" si="2">SUM(C9,E9,G9,I9)</f>
        <v>19</v>
      </c>
      <c r="L9" s="72">
        <f t="shared" ref="L9:L19" si="3">SUM(D9,F9,H9,J9)</f>
        <v>511</v>
      </c>
      <c r="M9" s="38">
        <v>7</v>
      </c>
      <c r="N9" s="38">
        <v>180</v>
      </c>
      <c r="O9" s="38">
        <v>6</v>
      </c>
      <c r="P9" s="38">
        <v>183</v>
      </c>
      <c r="Q9" s="38">
        <v>7</v>
      </c>
      <c r="R9" s="38">
        <v>178</v>
      </c>
      <c r="S9" s="38">
        <v>7</v>
      </c>
      <c r="T9" s="38">
        <v>180</v>
      </c>
      <c r="U9" s="38">
        <v>7</v>
      </c>
      <c r="V9" s="38">
        <v>185</v>
      </c>
      <c r="W9" s="72">
        <f t="shared" ref="W9:W19" si="4">SUM(M9,O9,Q9,S9,U9)</f>
        <v>34</v>
      </c>
      <c r="X9" s="72">
        <f t="shared" ref="X9:X19" si="5">SUM(N9,P9,R9,T9,V9)</f>
        <v>906</v>
      </c>
      <c r="Y9" s="38">
        <v>3</v>
      </c>
      <c r="Z9" s="39">
        <v>106</v>
      </c>
      <c r="AA9" s="39">
        <v>3</v>
      </c>
      <c r="AB9" s="39">
        <v>100</v>
      </c>
      <c r="AC9" s="38"/>
      <c r="AD9" s="38"/>
      <c r="AE9" s="47">
        <f t="shared" ref="AE9:AE19" si="6">Y9+AA9</f>
        <v>6</v>
      </c>
      <c r="AF9" s="47">
        <f t="shared" ref="AF9:AF19" si="7">Z9+AB9</f>
        <v>206</v>
      </c>
      <c r="AG9" s="48">
        <f t="shared" ref="AG9:AG19" si="8">SUM(K9,W9,AE9)</f>
        <v>59</v>
      </c>
      <c r="AH9" s="48">
        <f t="shared" ref="AH9:AH19" si="9">SUM(L9,X9,AF9)</f>
        <v>1623</v>
      </c>
      <c r="AI9" s="38">
        <v>5</v>
      </c>
      <c r="AJ9" s="38">
        <v>181</v>
      </c>
      <c r="AK9" s="38">
        <v>19</v>
      </c>
      <c r="AL9" s="38">
        <v>550</v>
      </c>
      <c r="AM9" s="25"/>
      <c r="AN9" s="26"/>
      <c r="AO9" s="27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</row>
    <row r="10" spans="1:125" s="7" customFormat="1" ht="57.75" customHeight="1">
      <c r="A10" s="65">
        <v>3</v>
      </c>
      <c r="B10" s="71" t="s">
        <v>24</v>
      </c>
      <c r="C10" s="77">
        <v>3</v>
      </c>
      <c r="D10" s="77">
        <v>72</v>
      </c>
      <c r="E10" s="77">
        <v>3</v>
      </c>
      <c r="F10" s="77">
        <v>88</v>
      </c>
      <c r="G10" s="77">
        <v>3</v>
      </c>
      <c r="H10" s="77">
        <v>83</v>
      </c>
      <c r="I10" s="77">
        <v>3</v>
      </c>
      <c r="J10" s="77">
        <v>97</v>
      </c>
      <c r="K10" s="72">
        <f t="shared" si="2"/>
        <v>12</v>
      </c>
      <c r="L10" s="72">
        <f t="shared" si="3"/>
        <v>340</v>
      </c>
      <c r="M10" s="77">
        <v>4</v>
      </c>
      <c r="N10" s="77">
        <v>101</v>
      </c>
      <c r="O10" s="77">
        <v>4</v>
      </c>
      <c r="P10" s="77">
        <v>113</v>
      </c>
      <c r="Q10" s="77">
        <v>3</v>
      </c>
      <c r="R10" s="77">
        <v>87</v>
      </c>
      <c r="S10" s="77">
        <v>3</v>
      </c>
      <c r="T10" s="77">
        <v>89</v>
      </c>
      <c r="U10" s="77">
        <v>3</v>
      </c>
      <c r="V10" s="77">
        <v>81</v>
      </c>
      <c r="W10" s="72">
        <f t="shared" si="4"/>
        <v>17</v>
      </c>
      <c r="X10" s="72">
        <f t="shared" si="5"/>
        <v>471</v>
      </c>
      <c r="Y10" s="77">
        <v>2</v>
      </c>
      <c r="Z10" s="77">
        <v>55</v>
      </c>
      <c r="AA10" s="77">
        <v>2</v>
      </c>
      <c r="AB10" s="77">
        <v>61</v>
      </c>
      <c r="AC10" s="38"/>
      <c r="AD10" s="38"/>
      <c r="AE10" s="47">
        <f t="shared" si="6"/>
        <v>4</v>
      </c>
      <c r="AF10" s="47">
        <f t="shared" si="7"/>
        <v>116</v>
      </c>
      <c r="AG10" s="48">
        <f t="shared" si="8"/>
        <v>33</v>
      </c>
      <c r="AH10" s="48">
        <f t="shared" si="9"/>
        <v>927</v>
      </c>
      <c r="AI10" s="38">
        <v>4</v>
      </c>
      <c r="AJ10" s="38">
        <v>159</v>
      </c>
      <c r="AK10" s="38"/>
      <c r="AL10" s="38"/>
      <c r="AM10" s="25"/>
      <c r="AN10" s="26"/>
      <c r="AO10" s="27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</row>
    <row r="11" spans="1:125" s="7" customFormat="1" ht="57.75" customHeight="1">
      <c r="A11" s="65">
        <v>4</v>
      </c>
      <c r="B11" s="64" t="s">
        <v>32</v>
      </c>
      <c r="C11" s="38">
        <v>4</v>
      </c>
      <c r="D11" s="38">
        <v>118</v>
      </c>
      <c r="E11" s="38">
        <v>5</v>
      </c>
      <c r="F11" s="38">
        <v>128</v>
      </c>
      <c r="G11" s="38">
        <v>4</v>
      </c>
      <c r="H11" s="38">
        <v>112</v>
      </c>
      <c r="I11" s="38">
        <v>5</v>
      </c>
      <c r="J11" s="38">
        <v>139</v>
      </c>
      <c r="K11" s="72">
        <f t="shared" si="2"/>
        <v>18</v>
      </c>
      <c r="L11" s="72">
        <f t="shared" si="3"/>
        <v>497</v>
      </c>
      <c r="M11" s="38">
        <v>6</v>
      </c>
      <c r="N11" s="38">
        <v>154</v>
      </c>
      <c r="O11" s="38">
        <v>5</v>
      </c>
      <c r="P11" s="38">
        <v>145</v>
      </c>
      <c r="Q11" s="38">
        <v>4</v>
      </c>
      <c r="R11" s="38">
        <v>121</v>
      </c>
      <c r="S11" s="38">
        <v>6</v>
      </c>
      <c r="T11" s="38">
        <v>161</v>
      </c>
      <c r="U11" s="38">
        <v>4</v>
      </c>
      <c r="V11" s="38">
        <v>124</v>
      </c>
      <c r="W11" s="72">
        <f t="shared" si="4"/>
        <v>25</v>
      </c>
      <c r="X11" s="72">
        <f t="shared" si="5"/>
        <v>705</v>
      </c>
      <c r="Y11" s="38">
        <v>4</v>
      </c>
      <c r="Z11" s="38">
        <v>107</v>
      </c>
      <c r="AA11" s="38">
        <v>4</v>
      </c>
      <c r="AB11" s="38">
        <v>116</v>
      </c>
      <c r="AC11" s="38"/>
      <c r="AD11" s="38"/>
      <c r="AE11" s="47">
        <f t="shared" si="6"/>
        <v>8</v>
      </c>
      <c r="AF11" s="47">
        <f t="shared" si="7"/>
        <v>223</v>
      </c>
      <c r="AG11" s="48">
        <f t="shared" si="8"/>
        <v>51</v>
      </c>
      <c r="AH11" s="48">
        <f t="shared" si="9"/>
        <v>1425</v>
      </c>
      <c r="AI11" s="38">
        <v>4</v>
      </c>
      <c r="AJ11" s="38">
        <v>119</v>
      </c>
      <c r="AK11" s="38">
        <v>20</v>
      </c>
      <c r="AL11" s="38">
        <v>532</v>
      </c>
      <c r="AM11" s="25"/>
      <c r="AN11" s="26"/>
      <c r="AO11" s="27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</row>
    <row r="12" spans="1:125" s="7" customFormat="1" ht="57.75" customHeight="1">
      <c r="A12" s="65">
        <v>5</v>
      </c>
      <c r="B12" s="71" t="s">
        <v>33</v>
      </c>
      <c r="C12" s="80">
        <v>6</v>
      </c>
      <c r="D12" s="80">
        <v>154</v>
      </c>
      <c r="E12" s="80">
        <v>8</v>
      </c>
      <c r="F12" s="80">
        <v>204</v>
      </c>
      <c r="G12" s="80">
        <v>7</v>
      </c>
      <c r="H12" s="80">
        <v>210</v>
      </c>
      <c r="I12" s="80">
        <v>6</v>
      </c>
      <c r="J12" s="80">
        <v>176</v>
      </c>
      <c r="K12" s="72">
        <f t="shared" si="2"/>
        <v>27</v>
      </c>
      <c r="L12" s="72">
        <f t="shared" si="3"/>
        <v>744</v>
      </c>
      <c r="M12" s="73">
        <v>8</v>
      </c>
      <c r="N12" s="73">
        <v>260</v>
      </c>
      <c r="O12" s="73">
        <v>8</v>
      </c>
      <c r="P12" s="73">
        <v>206</v>
      </c>
      <c r="Q12" s="73">
        <v>7</v>
      </c>
      <c r="R12" s="73">
        <v>233</v>
      </c>
      <c r="S12" s="73">
        <v>6</v>
      </c>
      <c r="T12" s="73">
        <v>184</v>
      </c>
      <c r="U12" s="73">
        <v>5</v>
      </c>
      <c r="V12" s="73">
        <v>144</v>
      </c>
      <c r="W12" s="72">
        <f t="shared" si="4"/>
        <v>34</v>
      </c>
      <c r="X12" s="72">
        <f t="shared" si="5"/>
        <v>1027</v>
      </c>
      <c r="Y12" s="73">
        <v>4</v>
      </c>
      <c r="Z12" s="73">
        <v>133</v>
      </c>
      <c r="AA12" s="73">
        <v>4</v>
      </c>
      <c r="AB12" s="73">
        <v>127</v>
      </c>
      <c r="AC12" s="38"/>
      <c r="AD12" s="38"/>
      <c r="AE12" s="47">
        <f t="shared" si="6"/>
        <v>8</v>
      </c>
      <c r="AF12" s="47">
        <f t="shared" si="7"/>
        <v>260</v>
      </c>
      <c r="AG12" s="48">
        <f t="shared" si="8"/>
        <v>69</v>
      </c>
      <c r="AH12" s="48">
        <f t="shared" si="9"/>
        <v>2031</v>
      </c>
      <c r="AI12" s="38">
        <v>6</v>
      </c>
      <c r="AJ12" s="38">
        <v>236</v>
      </c>
      <c r="AK12" s="38">
        <v>34</v>
      </c>
      <c r="AL12" s="38">
        <v>1009</v>
      </c>
      <c r="AM12" s="25"/>
      <c r="AN12" s="26"/>
      <c r="AO12" s="27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</row>
    <row r="13" spans="1:125" s="7" customFormat="1" ht="57.75" customHeight="1">
      <c r="A13" s="65">
        <v>6</v>
      </c>
      <c r="B13" s="84" t="s">
        <v>25</v>
      </c>
      <c r="C13" s="82">
        <v>2</v>
      </c>
      <c r="D13" s="82">
        <v>56</v>
      </c>
      <c r="E13" s="82">
        <v>3</v>
      </c>
      <c r="F13" s="82">
        <v>77</v>
      </c>
      <c r="G13" s="82">
        <v>3</v>
      </c>
      <c r="H13" s="82">
        <v>83</v>
      </c>
      <c r="I13" s="82">
        <v>3</v>
      </c>
      <c r="J13" s="82">
        <v>78</v>
      </c>
      <c r="K13" s="79">
        <f t="shared" si="2"/>
        <v>11</v>
      </c>
      <c r="L13" s="72">
        <f t="shared" si="3"/>
        <v>294</v>
      </c>
      <c r="M13" s="82">
        <v>4</v>
      </c>
      <c r="N13" s="82">
        <v>112</v>
      </c>
      <c r="O13" s="82">
        <v>3</v>
      </c>
      <c r="P13" s="82">
        <v>82</v>
      </c>
      <c r="Q13" s="82">
        <v>4</v>
      </c>
      <c r="R13" s="82">
        <v>118</v>
      </c>
      <c r="S13" s="82">
        <v>3</v>
      </c>
      <c r="T13" s="82">
        <v>91</v>
      </c>
      <c r="U13" s="82">
        <v>4</v>
      </c>
      <c r="V13" s="82">
        <v>97</v>
      </c>
      <c r="W13" s="72">
        <f t="shared" si="4"/>
        <v>18</v>
      </c>
      <c r="X13" s="72">
        <f t="shared" si="5"/>
        <v>500</v>
      </c>
      <c r="Y13" s="82">
        <v>3</v>
      </c>
      <c r="Z13" s="82">
        <v>79</v>
      </c>
      <c r="AA13" s="82">
        <v>2</v>
      </c>
      <c r="AB13" s="82">
        <v>68</v>
      </c>
      <c r="AC13" s="38"/>
      <c r="AD13" s="38"/>
      <c r="AE13" s="47">
        <f t="shared" si="6"/>
        <v>5</v>
      </c>
      <c r="AF13" s="47">
        <f t="shared" si="7"/>
        <v>147</v>
      </c>
      <c r="AG13" s="48">
        <f t="shared" si="8"/>
        <v>34</v>
      </c>
      <c r="AH13" s="48">
        <f t="shared" si="9"/>
        <v>941</v>
      </c>
      <c r="AI13" s="82">
        <v>3</v>
      </c>
      <c r="AJ13" s="82">
        <v>30</v>
      </c>
      <c r="AK13" s="83">
        <v>8</v>
      </c>
      <c r="AL13" s="83">
        <v>329</v>
      </c>
      <c r="AM13" s="25"/>
      <c r="AN13" s="26"/>
      <c r="AO13" s="27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</row>
    <row r="14" spans="1:125" s="7" customFormat="1" ht="57.75" customHeight="1">
      <c r="A14" s="65">
        <v>7</v>
      </c>
      <c r="B14" s="64" t="s">
        <v>26</v>
      </c>
      <c r="C14" s="81">
        <v>4</v>
      </c>
      <c r="D14" s="81">
        <v>111</v>
      </c>
      <c r="E14" s="81">
        <v>5</v>
      </c>
      <c r="F14" s="81">
        <v>113</v>
      </c>
      <c r="G14" s="81">
        <v>4</v>
      </c>
      <c r="H14" s="81">
        <v>134</v>
      </c>
      <c r="I14" s="81">
        <v>5</v>
      </c>
      <c r="J14" s="81">
        <v>163</v>
      </c>
      <c r="K14" s="72">
        <f t="shared" si="2"/>
        <v>18</v>
      </c>
      <c r="L14" s="72">
        <f t="shared" si="3"/>
        <v>521</v>
      </c>
      <c r="M14" s="73">
        <v>7</v>
      </c>
      <c r="N14" s="73">
        <v>187</v>
      </c>
      <c r="O14" s="73">
        <v>6</v>
      </c>
      <c r="P14" s="73">
        <v>170</v>
      </c>
      <c r="Q14" s="73">
        <v>8</v>
      </c>
      <c r="R14" s="73">
        <v>236</v>
      </c>
      <c r="S14" s="73">
        <v>8</v>
      </c>
      <c r="T14" s="73">
        <v>240</v>
      </c>
      <c r="U14" s="73">
        <v>7</v>
      </c>
      <c r="V14" s="73">
        <v>210</v>
      </c>
      <c r="W14" s="72">
        <f t="shared" si="4"/>
        <v>36</v>
      </c>
      <c r="X14" s="72">
        <f t="shared" si="5"/>
        <v>1043</v>
      </c>
      <c r="Y14" s="73">
        <v>4</v>
      </c>
      <c r="Z14" s="73">
        <v>127</v>
      </c>
      <c r="AA14" s="73">
        <v>3</v>
      </c>
      <c r="AB14" s="73">
        <v>105</v>
      </c>
      <c r="AC14" s="73"/>
      <c r="AD14" s="73"/>
      <c r="AE14" s="47">
        <f t="shared" si="6"/>
        <v>7</v>
      </c>
      <c r="AF14" s="47">
        <f t="shared" si="7"/>
        <v>232</v>
      </c>
      <c r="AG14" s="48">
        <f t="shared" si="8"/>
        <v>61</v>
      </c>
      <c r="AH14" s="48">
        <f t="shared" si="9"/>
        <v>1796</v>
      </c>
      <c r="AI14" s="38">
        <v>2</v>
      </c>
      <c r="AJ14" s="38">
        <v>60</v>
      </c>
      <c r="AK14" s="38">
        <v>24</v>
      </c>
      <c r="AL14" s="38">
        <v>711</v>
      </c>
      <c r="AM14" s="25"/>
      <c r="AN14" s="26"/>
      <c r="AO14" s="27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</row>
    <row r="15" spans="1:125" s="7" customFormat="1" ht="57.75" customHeight="1">
      <c r="A15" s="65">
        <v>8</v>
      </c>
      <c r="B15" s="71" t="s">
        <v>27</v>
      </c>
      <c r="C15" s="73">
        <v>4</v>
      </c>
      <c r="D15" s="73">
        <v>110</v>
      </c>
      <c r="E15" s="73">
        <v>6</v>
      </c>
      <c r="F15" s="73">
        <v>157</v>
      </c>
      <c r="G15" s="73">
        <v>5</v>
      </c>
      <c r="H15" s="73">
        <v>132</v>
      </c>
      <c r="I15" s="73">
        <v>5</v>
      </c>
      <c r="J15" s="73">
        <v>128</v>
      </c>
      <c r="K15" s="72">
        <f t="shared" si="2"/>
        <v>20</v>
      </c>
      <c r="L15" s="72">
        <f t="shared" si="3"/>
        <v>527</v>
      </c>
      <c r="M15" s="73">
        <v>5</v>
      </c>
      <c r="N15" s="73">
        <v>148</v>
      </c>
      <c r="O15" s="73">
        <v>5</v>
      </c>
      <c r="P15" s="73">
        <v>144</v>
      </c>
      <c r="Q15" s="73">
        <v>6</v>
      </c>
      <c r="R15" s="73">
        <v>163</v>
      </c>
      <c r="S15" s="73">
        <v>6</v>
      </c>
      <c r="T15" s="73">
        <v>164</v>
      </c>
      <c r="U15" s="73">
        <v>6</v>
      </c>
      <c r="V15" s="73">
        <v>154</v>
      </c>
      <c r="W15" s="72">
        <f t="shared" si="4"/>
        <v>28</v>
      </c>
      <c r="X15" s="72">
        <f t="shared" si="5"/>
        <v>773</v>
      </c>
      <c r="Y15" s="73">
        <v>3</v>
      </c>
      <c r="Z15" s="73">
        <v>96</v>
      </c>
      <c r="AA15" s="73">
        <v>3</v>
      </c>
      <c r="AB15" s="73">
        <v>90</v>
      </c>
      <c r="AC15" s="73"/>
      <c r="AD15" s="73"/>
      <c r="AE15" s="47">
        <f t="shared" si="6"/>
        <v>6</v>
      </c>
      <c r="AF15" s="47">
        <f t="shared" si="7"/>
        <v>186</v>
      </c>
      <c r="AG15" s="48">
        <f t="shared" si="8"/>
        <v>54</v>
      </c>
      <c r="AH15" s="48">
        <f t="shared" si="9"/>
        <v>1486</v>
      </c>
      <c r="AI15" s="38">
        <v>5</v>
      </c>
      <c r="AJ15" s="38">
        <v>150</v>
      </c>
      <c r="AK15" s="38">
        <v>15</v>
      </c>
      <c r="AL15" s="38">
        <v>420</v>
      </c>
      <c r="AM15" s="25"/>
      <c r="AN15" s="26"/>
      <c r="AO15" s="27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</row>
    <row r="16" spans="1:125" s="7" customFormat="1" ht="57.75" customHeight="1">
      <c r="A16" s="65">
        <v>9</v>
      </c>
      <c r="B16" s="70" t="s">
        <v>28</v>
      </c>
      <c r="C16" s="73">
        <v>4</v>
      </c>
      <c r="D16" s="73">
        <v>122</v>
      </c>
      <c r="E16" s="73">
        <v>5</v>
      </c>
      <c r="F16" s="73">
        <v>127</v>
      </c>
      <c r="G16" s="73">
        <v>6</v>
      </c>
      <c r="H16" s="73">
        <v>174</v>
      </c>
      <c r="I16" s="73">
        <v>6</v>
      </c>
      <c r="J16" s="73">
        <v>171</v>
      </c>
      <c r="K16" s="72">
        <f t="shared" si="2"/>
        <v>21</v>
      </c>
      <c r="L16" s="72">
        <f t="shared" si="3"/>
        <v>594</v>
      </c>
      <c r="M16" s="73">
        <v>7</v>
      </c>
      <c r="N16" s="73">
        <v>184</v>
      </c>
      <c r="O16" s="73">
        <v>6</v>
      </c>
      <c r="P16" s="73">
        <v>188</v>
      </c>
      <c r="Q16" s="73">
        <v>6</v>
      </c>
      <c r="R16" s="73">
        <v>172</v>
      </c>
      <c r="S16" s="73">
        <v>6</v>
      </c>
      <c r="T16" s="73">
        <v>167</v>
      </c>
      <c r="U16" s="73">
        <v>7</v>
      </c>
      <c r="V16" s="73">
        <v>178</v>
      </c>
      <c r="W16" s="72">
        <f t="shared" si="4"/>
        <v>32</v>
      </c>
      <c r="X16" s="72">
        <f t="shared" si="5"/>
        <v>889</v>
      </c>
      <c r="Y16" s="73">
        <v>4</v>
      </c>
      <c r="Z16" s="73">
        <v>104</v>
      </c>
      <c r="AA16" s="73">
        <v>4</v>
      </c>
      <c r="AB16" s="73">
        <v>126</v>
      </c>
      <c r="AC16" s="38"/>
      <c r="AD16" s="38"/>
      <c r="AE16" s="47">
        <f t="shared" si="6"/>
        <v>8</v>
      </c>
      <c r="AF16" s="47">
        <f t="shared" si="7"/>
        <v>230</v>
      </c>
      <c r="AG16" s="48">
        <f t="shared" si="8"/>
        <v>61</v>
      </c>
      <c r="AH16" s="48">
        <f t="shared" si="9"/>
        <v>1713</v>
      </c>
      <c r="AI16" s="38">
        <v>2</v>
      </c>
      <c r="AJ16" s="38">
        <v>60</v>
      </c>
      <c r="AK16" s="38">
        <v>24</v>
      </c>
      <c r="AL16" s="38">
        <v>697</v>
      </c>
      <c r="AM16" s="25"/>
      <c r="AN16" s="26"/>
      <c r="AO16" s="27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</row>
    <row r="17" spans="1:125" s="7" customFormat="1" ht="57.75" customHeight="1">
      <c r="A17" s="65">
        <v>10</v>
      </c>
      <c r="B17" s="70" t="s">
        <v>29</v>
      </c>
      <c r="C17" s="38"/>
      <c r="D17" s="38"/>
      <c r="E17" s="38"/>
      <c r="F17" s="38"/>
      <c r="G17" s="38"/>
      <c r="H17" s="38"/>
      <c r="I17" s="38"/>
      <c r="J17" s="38"/>
      <c r="K17" s="72">
        <f t="shared" si="2"/>
        <v>0</v>
      </c>
      <c r="L17" s="72">
        <f t="shared" si="3"/>
        <v>0</v>
      </c>
      <c r="M17" s="38">
        <v>8</v>
      </c>
      <c r="N17" s="38">
        <v>214</v>
      </c>
      <c r="O17" s="38">
        <v>7</v>
      </c>
      <c r="P17" s="38">
        <v>211</v>
      </c>
      <c r="Q17" s="38">
        <v>7</v>
      </c>
      <c r="R17" s="40">
        <v>196</v>
      </c>
      <c r="S17" s="38">
        <v>8</v>
      </c>
      <c r="T17" s="38">
        <v>208</v>
      </c>
      <c r="U17" s="38">
        <v>6</v>
      </c>
      <c r="V17" s="38">
        <v>151</v>
      </c>
      <c r="W17" s="72">
        <f t="shared" si="4"/>
        <v>36</v>
      </c>
      <c r="X17" s="72">
        <f t="shared" si="5"/>
        <v>980</v>
      </c>
      <c r="Y17" s="38">
        <v>3</v>
      </c>
      <c r="Z17" s="39">
        <v>83</v>
      </c>
      <c r="AA17" s="39">
        <v>4</v>
      </c>
      <c r="AB17" s="39">
        <v>100</v>
      </c>
      <c r="AC17" s="38"/>
      <c r="AD17" s="38"/>
      <c r="AE17" s="47">
        <f t="shared" si="6"/>
        <v>7</v>
      </c>
      <c r="AF17" s="47">
        <f t="shared" si="7"/>
        <v>183</v>
      </c>
      <c r="AG17" s="48">
        <f t="shared" si="8"/>
        <v>43</v>
      </c>
      <c r="AH17" s="48">
        <f t="shared" si="9"/>
        <v>1163</v>
      </c>
      <c r="AI17" s="38"/>
      <c r="AJ17" s="38"/>
      <c r="AK17" s="38"/>
      <c r="AL17" s="38"/>
      <c r="AM17" s="25"/>
      <c r="AN17" s="26"/>
      <c r="AO17" s="27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</row>
    <row r="18" spans="1:125" s="7" customFormat="1" ht="57.75" customHeight="1">
      <c r="A18" s="65">
        <v>11</v>
      </c>
      <c r="B18" s="71" t="s">
        <v>30</v>
      </c>
      <c r="C18" s="38">
        <v>2</v>
      </c>
      <c r="D18" s="38">
        <v>56</v>
      </c>
      <c r="E18" s="38">
        <v>2</v>
      </c>
      <c r="F18" s="38">
        <v>56</v>
      </c>
      <c r="G18" s="38">
        <v>2</v>
      </c>
      <c r="H18" s="38">
        <v>57</v>
      </c>
      <c r="I18" s="38">
        <v>2</v>
      </c>
      <c r="J18" s="38">
        <v>52</v>
      </c>
      <c r="K18" s="72">
        <f t="shared" si="2"/>
        <v>8</v>
      </c>
      <c r="L18" s="72">
        <f t="shared" si="3"/>
        <v>221</v>
      </c>
      <c r="M18" s="38">
        <v>1</v>
      </c>
      <c r="N18" s="38">
        <v>35</v>
      </c>
      <c r="O18" s="38">
        <v>2</v>
      </c>
      <c r="P18" s="38">
        <v>56</v>
      </c>
      <c r="Q18" s="38">
        <v>1</v>
      </c>
      <c r="R18" s="40">
        <v>25</v>
      </c>
      <c r="S18" s="38">
        <v>1</v>
      </c>
      <c r="T18" s="38">
        <v>31</v>
      </c>
      <c r="U18" s="38">
        <v>1</v>
      </c>
      <c r="V18" s="38">
        <v>22</v>
      </c>
      <c r="W18" s="72">
        <f t="shared" si="4"/>
        <v>6</v>
      </c>
      <c r="X18" s="72">
        <f t="shared" si="5"/>
        <v>169</v>
      </c>
      <c r="Y18" s="38"/>
      <c r="Z18" s="39"/>
      <c r="AA18" s="39"/>
      <c r="AB18" s="39"/>
      <c r="AC18" s="38"/>
      <c r="AD18" s="38"/>
      <c r="AE18" s="47">
        <f t="shared" si="6"/>
        <v>0</v>
      </c>
      <c r="AF18" s="47">
        <f t="shared" si="7"/>
        <v>0</v>
      </c>
      <c r="AG18" s="48">
        <f t="shared" si="8"/>
        <v>14</v>
      </c>
      <c r="AH18" s="48">
        <f t="shared" si="9"/>
        <v>390</v>
      </c>
      <c r="AI18" s="38">
        <v>8</v>
      </c>
      <c r="AJ18" s="38">
        <v>213</v>
      </c>
      <c r="AK18" s="38"/>
      <c r="AL18" s="38"/>
      <c r="AM18" s="25"/>
      <c r="AN18" s="26"/>
      <c r="AO18" s="27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</row>
    <row r="19" spans="1:125" s="18" customFormat="1" ht="57.75" customHeight="1">
      <c r="A19" s="65">
        <v>12</v>
      </c>
      <c r="B19" s="71" t="s">
        <v>38</v>
      </c>
      <c r="C19" s="77">
        <v>7</v>
      </c>
      <c r="D19" s="77">
        <v>198</v>
      </c>
      <c r="E19" s="77">
        <v>6</v>
      </c>
      <c r="F19" s="77">
        <v>172</v>
      </c>
      <c r="G19" s="77">
        <v>8</v>
      </c>
      <c r="H19" s="77">
        <v>237</v>
      </c>
      <c r="I19" s="77">
        <v>8</v>
      </c>
      <c r="J19" s="77">
        <v>248</v>
      </c>
      <c r="K19" s="72">
        <f t="shared" si="2"/>
        <v>29</v>
      </c>
      <c r="L19" s="72">
        <f t="shared" si="3"/>
        <v>855</v>
      </c>
      <c r="M19" s="38"/>
      <c r="N19" s="38"/>
      <c r="O19" s="38"/>
      <c r="P19" s="38"/>
      <c r="Q19" s="38"/>
      <c r="R19" s="40"/>
      <c r="S19" s="38"/>
      <c r="T19" s="38"/>
      <c r="U19" s="38"/>
      <c r="V19" s="38"/>
      <c r="W19" s="72">
        <f t="shared" si="4"/>
        <v>0</v>
      </c>
      <c r="X19" s="72">
        <f t="shared" si="5"/>
        <v>0</v>
      </c>
      <c r="Y19" s="38"/>
      <c r="Z19" s="39"/>
      <c r="AA19" s="39"/>
      <c r="AB19" s="39"/>
      <c r="AC19" s="38"/>
      <c r="AD19" s="38"/>
      <c r="AE19" s="47">
        <f t="shared" si="6"/>
        <v>0</v>
      </c>
      <c r="AF19" s="47">
        <f t="shared" si="7"/>
        <v>0</v>
      </c>
      <c r="AG19" s="48">
        <f t="shared" si="8"/>
        <v>29</v>
      </c>
      <c r="AH19" s="48">
        <f t="shared" si="9"/>
        <v>855</v>
      </c>
      <c r="AI19" s="38">
        <v>16</v>
      </c>
      <c r="AJ19" s="38">
        <v>504</v>
      </c>
      <c r="AK19" s="38"/>
      <c r="AL19" s="38"/>
      <c r="AM19" s="25"/>
      <c r="AN19" s="26"/>
      <c r="AO19" s="27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</row>
    <row r="20" spans="1:125" s="18" customFormat="1" ht="57.75" customHeight="1">
      <c r="A20" s="65">
        <v>13</v>
      </c>
      <c r="B20" s="71" t="s">
        <v>31</v>
      </c>
      <c r="C20" s="38">
        <v>2</v>
      </c>
      <c r="D20" s="38">
        <v>65</v>
      </c>
      <c r="E20" s="38">
        <v>2</v>
      </c>
      <c r="F20" s="38">
        <v>48</v>
      </c>
      <c r="G20" s="38">
        <v>2</v>
      </c>
      <c r="H20" s="38">
        <v>59</v>
      </c>
      <c r="I20" s="38">
        <v>3</v>
      </c>
      <c r="J20" s="38">
        <v>90</v>
      </c>
      <c r="K20" s="72">
        <f t="shared" ref="K20:K21" si="10">SUM(C20,E20,G20,I20)</f>
        <v>9</v>
      </c>
      <c r="L20" s="72">
        <f t="shared" ref="L20:L21" si="11">SUM(D20,F20,H20,J20)</f>
        <v>262</v>
      </c>
      <c r="M20" s="38">
        <v>3</v>
      </c>
      <c r="N20" s="38">
        <v>67</v>
      </c>
      <c r="O20" s="38">
        <v>3</v>
      </c>
      <c r="P20" s="38">
        <v>70</v>
      </c>
      <c r="Q20" s="38">
        <v>3</v>
      </c>
      <c r="R20" s="40">
        <v>71</v>
      </c>
      <c r="S20" s="38">
        <v>3</v>
      </c>
      <c r="T20" s="38">
        <v>70</v>
      </c>
      <c r="U20" s="38">
        <v>3</v>
      </c>
      <c r="V20" s="38">
        <v>83</v>
      </c>
      <c r="W20" s="72">
        <f t="shared" ref="W20:W21" si="12">SUM(M20,O20,Q20,S20,U20)</f>
        <v>15</v>
      </c>
      <c r="X20" s="72">
        <f t="shared" ref="X20:X21" si="13">SUM(N20,P20,R20,T20,V20)</f>
        <v>361</v>
      </c>
      <c r="Y20" s="38">
        <v>1</v>
      </c>
      <c r="Z20" s="39">
        <v>38</v>
      </c>
      <c r="AA20" s="39">
        <v>1</v>
      </c>
      <c r="AB20" s="39">
        <v>16</v>
      </c>
      <c r="AC20" s="38"/>
      <c r="AD20" s="38"/>
      <c r="AE20" s="47">
        <f t="shared" ref="AE20:AE21" si="14">Y20+AA20</f>
        <v>2</v>
      </c>
      <c r="AF20" s="47">
        <f t="shared" ref="AF20:AF21" si="15">Z20+AB20</f>
        <v>54</v>
      </c>
      <c r="AG20" s="48">
        <f t="shared" ref="AG20:AG21" si="16">SUM(K20,W20,AE20)</f>
        <v>26</v>
      </c>
      <c r="AH20" s="48">
        <f t="shared" ref="AH20:AH21" si="17">SUM(L20,X20,AF20)</f>
        <v>677</v>
      </c>
      <c r="AI20" s="38">
        <v>5</v>
      </c>
      <c r="AJ20" s="38">
        <v>150</v>
      </c>
      <c r="AK20" s="38"/>
      <c r="AL20" s="38"/>
      <c r="AM20" s="58"/>
      <c r="AN20" s="59"/>
      <c r="AO20" s="60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</row>
    <row r="21" spans="1:125" s="20" customFormat="1" ht="65.25" customHeight="1">
      <c r="A21" s="65">
        <v>14</v>
      </c>
      <c r="B21" s="71" t="s">
        <v>48</v>
      </c>
      <c r="C21" s="73">
        <v>3</v>
      </c>
      <c r="D21" s="73">
        <v>68</v>
      </c>
      <c r="E21" s="73">
        <v>3</v>
      </c>
      <c r="F21" s="73">
        <v>79</v>
      </c>
      <c r="G21" s="73">
        <v>3</v>
      </c>
      <c r="H21" s="73">
        <v>96</v>
      </c>
      <c r="I21" s="73">
        <v>3</v>
      </c>
      <c r="J21" s="73">
        <v>90</v>
      </c>
      <c r="K21" s="72">
        <f t="shared" si="10"/>
        <v>12</v>
      </c>
      <c r="L21" s="72">
        <f t="shared" si="11"/>
        <v>333</v>
      </c>
      <c r="M21" s="73">
        <v>3</v>
      </c>
      <c r="N21" s="73">
        <v>79</v>
      </c>
      <c r="O21" s="73">
        <v>3</v>
      </c>
      <c r="P21" s="73">
        <v>86</v>
      </c>
      <c r="Q21" s="73">
        <v>3</v>
      </c>
      <c r="R21" s="73">
        <v>84</v>
      </c>
      <c r="S21" s="73">
        <v>3</v>
      </c>
      <c r="T21" s="73">
        <v>79</v>
      </c>
      <c r="U21" s="73">
        <v>3</v>
      </c>
      <c r="V21" s="73">
        <v>92</v>
      </c>
      <c r="W21" s="72">
        <f t="shared" si="12"/>
        <v>15</v>
      </c>
      <c r="X21" s="72">
        <f t="shared" si="13"/>
        <v>420</v>
      </c>
      <c r="Y21" s="73">
        <v>2</v>
      </c>
      <c r="Z21" s="73">
        <v>63</v>
      </c>
      <c r="AA21" s="73">
        <v>2</v>
      </c>
      <c r="AB21" s="73">
        <v>65</v>
      </c>
      <c r="AC21" s="38"/>
      <c r="AD21" s="38"/>
      <c r="AE21" s="47">
        <f t="shared" si="14"/>
        <v>4</v>
      </c>
      <c r="AF21" s="47">
        <f t="shared" si="15"/>
        <v>128</v>
      </c>
      <c r="AG21" s="48">
        <f t="shared" si="16"/>
        <v>31</v>
      </c>
      <c r="AH21" s="48">
        <f t="shared" si="17"/>
        <v>881</v>
      </c>
      <c r="AI21" s="38">
        <v>10</v>
      </c>
      <c r="AJ21" s="38">
        <v>299</v>
      </c>
      <c r="AK21" s="38"/>
      <c r="AL21" s="38"/>
      <c r="AM21" s="28"/>
      <c r="AN21" s="29"/>
      <c r="AO21" s="30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</row>
    <row r="22" spans="1:125" s="15" customFormat="1" ht="77.25" customHeight="1" thickBot="1">
      <c r="A22" s="95" t="s">
        <v>21</v>
      </c>
      <c r="B22" s="99"/>
      <c r="C22" s="74">
        <f>SUM(C8:C21)</f>
        <v>47</v>
      </c>
      <c r="D22" s="74">
        <f t="shared" ref="D22:J22" si="18">SUM(D8:D21)</f>
        <v>1269</v>
      </c>
      <c r="E22" s="74">
        <f t="shared" si="18"/>
        <v>55</v>
      </c>
      <c r="F22" s="74">
        <f t="shared" si="18"/>
        <v>1413</v>
      </c>
      <c r="G22" s="74">
        <f t="shared" si="18"/>
        <v>54</v>
      </c>
      <c r="H22" s="74">
        <f t="shared" si="18"/>
        <v>1583</v>
      </c>
      <c r="I22" s="74">
        <f t="shared" si="18"/>
        <v>57</v>
      </c>
      <c r="J22" s="74">
        <f t="shared" si="18"/>
        <v>1659</v>
      </c>
      <c r="K22" s="75">
        <f>SUM(K8:K21)</f>
        <v>213</v>
      </c>
      <c r="L22" s="75">
        <f>SUM(L8:L21)</f>
        <v>5924</v>
      </c>
      <c r="M22" s="74">
        <f>SUM(M8:M21)</f>
        <v>66</v>
      </c>
      <c r="N22" s="74">
        <f t="shared" ref="N22:V22" si="19">SUM(N8:N21)</f>
        <v>1786</v>
      </c>
      <c r="O22" s="74">
        <f t="shared" si="19"/>
        <v>61</v>
      </c>
      <c r="P22" s="74">
        <f t="shared" si="19"/>
        <v>1720</v>
      </c>
      <c r="Q22" s="74">
        <f t="shared" si="19"/>
        <v>63</v>
      </c>
      <c r="R22" s="74">
        <f t="shared" si="19"/>
        <v>1762</v>
      </c>
      <c r="S22" s="74">
        <f t="shared" si="19"/>
        <v>63</v>
      </c>
      <c r="T22" s="74">
        <f t="shared" si="19"/>
        <v>1736</v>
      </c>
      <c r="U22" s="74">
        <f t="shared" si="19"/>
        <v>59</v>
      </c>
      <c r="V22" s="74">
        <f t="shared" si="19"/>
        <v>1588</v>
      </c>
      <c r="W22" s="75">
        <f>SUM(W8:W21)</f>
        <v>312</v>
      </c>
      <c r="X22" s="75">
        <f>SUM(X8:X21)</f>
        <v>8592</v>
      </c>
      <c r="Y22" s="74">
        <f>SUM(Y8:Y21)</f>
        <v>35</v>
      </c>
      <c r="Z22" s="74">
        <f t="shared" ref="Z22:AB22" si="20">SUM(Z8:Z21)</f>
        <v>1045</v>
      </c>
      <c r="AA22" s="74">
        <f t="shared" si="20"/>
        <v>34</v>
      </c>
      <c r="AB22" s="74">
        <f t="shared" si="20"/>
        <v>1027</v>
      </c>
      <c r="AC22" s="74">
        <f t="shared" ref="AC22:AD22" si="21">SUM(AC8:AC21)</f>
        <v>0</v>
      </c>
      <c r="AD22" s="74">
        <f t="shared" si="21"/>
        <v>0</v>
      </c>
      <c r="AE22" s="76">
        <f>SUM(AE8:AE21)</f>
        <v>69</v>
      </c>
      <c r="AF22" s="76">
        <f t="shared" ref="AF22:AH22" si="22">SUM(AF8:AF21)</f>
        <v>2072</v>
      </c>
      <c r="AG22" s="76">
        <f t="shared" si="22"/>
        <v>594</v>
      </c>
      <c r="AH22" s="76">
        <f t="shared" si="22"/>
        <v>16588</v>
      </c>
      <c r="AI22" s="74">
        <f>SUM(AI8:AI21)</f>
        <v>73</v>
      </c>
      <c r="AJ22" s="74">
        <f t="shared" ref="AJ22:AL22" si="23">SUM(AJ8:AJ21)</f>
        <v>2251</v>
      </c>
      <c r="AK22" s="74">
        <f t="shared" si="23"/>
        <v>155</v>
      </c>
      <c r="AL22" s="74">
        <f t="shared" si="23"/>
        <v>4496</v>
      </c>
      <c r="AM22" s="49">
        <f t="shared" ref="AM22:BN22" si="24">SUM(AM8:AM21)</f>
        <v>0</v>
      </c>
      <c r="AN22" s="49">
        <f t="shared" si="24"/>
        <v>0</v>
      </c>
      <c r="AO22" s="49">
        <f t="shared" si="24"/>
        <v>0</v>
      </c>
      <c r="AP22" s="49">
        <f t="shared" si="24"/>
        <v>0</v>
      </c>
      <c r="AQ22" s="49">
        <f t="shared" si="24"/>
        <v>0</v>
      </c>
      <c r="AR22" s="49">
        <f t="shared" si="24"/>
        <v>0</v>
      </c>
      <c r="AS22" s="49">
        <f t="shared" si="24"/>
        <v>0</v>
      </c>
      <c r="AT22" s="49">
        <f t="shared" si="24"/>
        <v>0</v>
      </c>
      <c r="AU22" s="49">
        <f t="shared" si="24"/>
        <v>0</v>
      </c>
      <c r="AV22" s="49">
        <f t="shared" si="24"/>
        <v>0</v>
      </c>
      <c r="AW22" s="49">
        <f t="shared" si="24"/>
        <v>0</v>
      </c>
      <c r="AX22" s="49">
        <f t="shared" si="24"/>
        <v>0</v>
      </c>
      <c r="AY22" s="49">
        <f t="shared" si="24"/>
        <v>0</v>
      </c>
      <c r="AZ22" s="49">
        <f t="shared" si="24"/>
        <v>0</v>
      </c>
      <c r="BA22" s="49">
        <f t="shared" si="24"/>
        <v>0</v>
      </c>
      <c r="BB22" s="49">
        <f t="shared" si="24"/>
        <v>0</v>
      </c>
      <c r="BC22" s="49">
        <f t="shared" si="24"/>
        <v>0</v>
      </c>
      <c r="BD22" s="49">
        <f t="shared" si="24"/>
        <v>0</v>
      </c>
      <c r="BE22" s="49">
        <f t="shared" si="24"/>
        <v>0</v>
      </c>
      <c r="BF22" s="49">
        <f t="shared" si="24"/>
        <v>0</v>
      </c>
      <c r="BG22" s="49">
        <f t="shared" si="24"/>
        <v>0</v>
      </c>
      <c r="BH22" s="49">
        <f t="shared" si="24"/>
        <v>0</v>
      </c>
      <c r="BI22" s="49">
        <f t="shared" si="24"/>
        <v>0</v>
      </c>
      <c r="BJ22" s="49">
        <f t="shared" si="24"/>
        <v>0</v>
      </c>
      <c r="BK22" s="49">
        <f t="shared" si="24"/>
        <v>0</v>
      </c>
      <c r="BL22" s="49">
        <f t="shared" si="24"/>
        <v>0</v>
      </c>
      <c r="BM22" s="49">
        <f t="shared" si="24"/>
        <v>0</v>
      </c>
      <c r="BN22" s="49">
        <f t="shared" si="24"/>
        <v>0</v>
      </c>
      <c r="BO22" s="49">
        <f t="shared" ref="BO22:CT22" si="25">SUM(BO8:BO21)</f>
        <v>0</v>
      </c>
      <c r="BP22" s="49">
        <f t="shared" si="25"/>
        <v>0</v>
      </c>
      <c r="BQ22" s="49">
        <f t="shared" si="25"/>
        <v>0</v>
      </c>
      <c r="BR22" s="49">
        <f t="shared" si="25"/>
        <v>0</v>
      </c>
      <c r="BS22" s="49">
        <f t="shared" si="25"/>
        <v>0</v>
      </c>
      <c r="BT22" s="49">
        <f t="shared" si="25"/>
        <v>0</v>
      </c>
      <c r="BU22" s="49">
        <f t="shared" si="25"/>
        <v>0</v>
      </c>
      <c r="BV22" s="49">
        <f t="shared" si="25"/>
        <v>0</v>
      </c>
      <c r="BW22" s="49">
        <f t="shared" si="25"/>
        <v>0</v>
      </c>
      <c r="BX22" s="49">
        <f t="shared" si="25"/>
        <v>0</v>
      </c>
      <c r="BY22" s="49">
        <f t="shared" si="25"/>
        <v>0</v>
      </c>
      <c r="BZ22" s="49">
        <f t="shared" si="25"/>
        <v>0</v>
      </c>
      <c r="CA22" s="49">
        <f t="shared" si="25"/>
        <v>0</v>
      </c>
      <c r="CB22" s="49">
        <f t="shared" si="25"/>
        <v>0</v>
      </c>
      <c r="CC22" s="49">
        <f t="shared" si="25"/>
        <v>0</v>
      </c>
      <c r="CD22" s="49">
        <f t="shared" si="25"/>
        <v>0</v>
      </c>
      <c r="CE22" s="49">
        <f t="shared" si="25"/>
        <v>0</v>
      </c>
      <c r="CF22" s="49">
        <f t="shared" si="25"/>
        <v>0</v>
      </c>
      <c r="CG22" s="49">
        <f t="shared" si="25"/>
        <v>0</v>
      </c>
      <c r="CH22" s="49">
        <f t="shared" si="25"/>
        <v>0</v>
      </c>
      <c r="CI22" s="49">
        <f t="shared" si="25"/>
        <v>0</v>
      </c>
      <c r="CJ22" s="49">
        <f t="shared" si="25"/>
        <v>0</v>
      </c>
      <c r="CK22" s="49">
        <f t="shared" si="25"/>
        <v>0</v>
      </c>
      <c r="CL22" s="49">
        <f t="shared" si="25"/>
        <v>0</v>
      </c>
      <c r="CM22" s="49">
        <f t="shared" si="25"/>
        <v>0</v>
      </c>
      <c r="CN22" s="49">
        <f t="shared" si="25"/>
        <v>0</v>
      </c>
      <c r="CO22" s="49">
        <f t="shared" si="25"/>
        <v>0</v>
      </c>
      <c r="CP22" s="49">
        <f t="shared" si="25"/>
        <v>0</v>
      </c>
      <c r="CQ22" s="49">
        <f t="shared" si="25"/>
        <v>0</v>
      </c>
      <c r="CR22" s="49">
        <f t="shared" si="25"/>
        <v>0</v>
      </c>
      <c r="CS22" s="49">
        <f t="shared" si="25"/>
        <v>0</v>
      </c>
      <c r="CT22" s="49">
        <f t="shared" si="25"/>
        <v>0</v>
      </c>
      <c r="CU22" s="49">
        <f t="shared" ref="CU22:DU22" si="26">SUM(CU8:CU21)</f>
        <v>0</v>
      </c>
      <c r="CV22" s="49">
        <f t="shared" si="26"/>
        <v>0</v>
      </c>
      <c r="CW22" s="49">
        <f t="shared" si="26"/>
        <v>0</v>
      </c>
      <c r="CX22" s="49">
        <f t="shared" si="26"/>
        <v>0</v>
      </c>
      <c r="CY22" s="49">
        <f t="shared" si="26"/>
        <v>0</v>
      </c>
      <c r="CZ22" s="49">
        <f t="shared" si="26"/>
        <v>0</v>
      </c>
      <c r="DA22" s="49">
        <f t="shared" si="26"/>
        <v>0</v>
      </c>
      <c r="DB22" s="49">
        <f t="shared" si="26"/>
        <v>0</v>
      </c>
      <c r="DC22" s="49">
        <f t="shared" si="26"/>
        <v>0</v>
      </c>
      <c r="DD22" s="49">
        <f t="shared" si="26"/>
        <v>0</v>
      </c>
      <c r="DE22" s="49">
        <f t="shared" si="26"/>
        <v>0</v>
      </c>
      <c r="DF22" s="49">
        <f t="shared" si="26"/>
        <v>0</v>
      </c>
      <c r="DG22" s="49">
        <f t="shared" si="26"/>
        <v>0</v>
      </c>
      <c r="DH22" s="49">
        <f t="shared" si="26"/>
        <v>0</v>
      </c>
      <c r="DI22" s="49">
        <f t="shared" si="26"/>
        <v>0</v>
      </c>
      <c r="DJ22" s="49">
        <f t="shared" si="26"/>
        <v>0</v>
      </c>
      <c r="DK22" s="49">
        <f t="shared" si="26"/>
        <v>0</v>
      </c>
      <c r="DL22" s="49">
        <f t="shared" si="26"/>
        <v>0</v>
      </c>
      <c r="DM22" s="49">
        <f t="shared" si="26"/>
        <v>0</v>
      </c>
      <c r="DN22" s="49">
        <f t="shared" si="26"/>
        <v>0</v>
      </c>
      <c r="DO22" s="49">
        <f t="shared" si="26"/>
        <v>0</v>
      </c>
      <c r="DP22" s="49">
        <f t="shared" si="26"/>
        <v>0</v>
      </c>
      <c r="DQ22" s="49">
        <f t="shared" si="26"/>
        <v>0</v>
      </c>
      <c r="DR22" s="49">
        <f t="shared" si="26"/>
        <v>0</v>
      </c>
      <c r="DS22" s="49">
        <f t="shared" si="26"/>
        <v>0</v>
      </c>
      <c r="DT22" s="49">
        <f t="shared" si="26"/>
        <v>0</v>
      </c>
      <c r="DU22" s="49">
        <f t="shared" si="26"/>
        <v>0</v>
      </c>
    </row>
    <row r="23" spans="1:125" s="7" customFormat="1" ht="62.25" customHeight="1" thickBot="1">
      <c r="A23" s="66">
        <v>15</v>
      </c>
      <c r="B23" s="78" t="s">
        <v>43</v>
      </c>
      <c r="C23" s="61"/>
      <c r="D23" s="38"/>
      <c r="E23" s="38"/>
      <c r="F23" s="38"/>
      <c r="G23" s="38"/>
      <c r="H23" s="38"/>
      <c r="I23" s="38"/>
      <c r="J23" s="38"/>
      <c r="K23" s="72">
        <f t="shared" ref="K23" si="27">C23+E23+G23+I23</f>
        <v>0</v>
      </c>
      <c r="L23" s="72">
        <f>SUM(D23,F23,H23,J23)</f>
        <v>0</v>
      </c>
      <c r="M23" s="38">
        <v>1</v>
      </c>
      <c r="N23" s="38">
        <v>8</v>
      </c>
      <c r="O23" s="38">
        <v>1</v>
      </c>
      <c r="P23" s="38">
        <v>3</v>
      </c>
      <c r="Q23" s="38">
        <v>1</v>
      </c>
      <c r="R23" s="40">
        <v>9</v>
      </c>
      <c r="S23" s="38">
        <v>1</v>
      </c>
      <c r="T23" s="38">
        <v>2</v>
      </c>
      <c r="U23" s="38"/>
      <c r="V23" s="38"/>
      <c r="W23" s="72">
        <f t="shared" ref="W23" si="28">M23+O23+Q23+S23+U23</f>
        <v>4</v>
      </c>
      <c r="X23" s="72">
        <f>N23+P23+R23+T23+V23</f>
        <v>22</v>
      </c>
      <c r="Y23" s="38"/>
      <c r="Z23" s="39"/>
      <c r="AA23" s="39"/>
      <c r="AB23" s="39"/>
      <c r="AC23" s="38"/>
      <c r="AD23" s="38"/>
      <c r="AE23" s="47">
        <f>SUM(Y23,AA23)</f>
        <v>0</v>
      </c>
      <c r="AF23" s="50">
        <f>Z23+AB23</f>
        <v>0</v>
      </c>
      <c r="AG23" s="48">
        <f t="shared" ref="AG23:AH23" si="29">K23+W23+AE23</f>
        <v>4</v>
      </c>
      <c r="AH23" s="48">
        <f t="shared" si="29"/>
        <v>22</v>
      </c>
      <c r="AI23" s="38"/>
      <c r="AJ23" s="38"/>
      <c r="AK23" s="38"/>
      <c r="AL23" s="38"/>
      <c r="AM23" s="31"/>
      <c r="AN23" s="31"/>
      <c r="AO23" s="31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</row>
    <row r="24" spans="1:125" s="2" customFormat="1" ht="60.75" customHeight="1">
      <c r="A24" s="67">
        <v>16</v>
      </c>
      <c r="B24" s="78" t="s">
        <v>50</v>
      </c>
      <c r="C24" s="63">
        <v>6</v>
      </c>
      <c r="D24" s="41">
        <v>113</v>
      </c>
      <c r="E24" s="42">
        <v>5</v>
      </c>
      <c r="F24" s="42">
        <v>99</v>
      </c>
      <c r="G24" s="42">
        <v>5</v>
      </c>
      <c r="H24" s="42">
        <v>81</v>
      </c>
      <c r="I24" s="42">
        <v>4</v>
      </c>
      <c r="J24" s="42">
        <v>76</v>
      </c>
      <c r="K24" s="72">
        <f t="shared" ref="K24:K29" si="30">C24+E24+G24+I24</f>
        <v>20</v>
      </c>
      <c r="L24" s="72">
        <f t="shared" ref="L24:L29" si="31">SUM(D24,F24,H24,J24)</f>
        <v>369</v>
      </c>
      <c r="M24" s="42">
        <v>3</v>
      </c>
      <c r="N24" s="42">
        <v>54</v>
      </c>
      <c r="O24" s="42">
        <v>3</v>
      </c>
      <c r="P24" s="42">
        <v>39</v>
      </c>
      <c r="Q24" s="42">
        <v>3</v>
      </c>
      <c r="R24" s="42">
        <v>51</v>
      </c>
      <c r="S24" s="42">
        <v>2</v>
      </c>
      <c r="T24" s="42">
        <v>36</v>
      </c>
      <c r="U24" s="42">
        <v>2</v>
      </c>
      <c r="V24" s="42">
        <v>31</v>
      </c>
      <c r="W24" s="72">
        <f t="shared" ref="W24:W29" si="32">M24+O24+Q24+S24+U24</f>
        <v>13</v>
      </c>
      <c r="X24" s="72">
        <f t="shared" ref="X24:X29" si="33">N24+P24+R24+T24+V24</f>
        <v>211</v>
      </c>
      <c r="Y24" s="42">
        <v>2</v>
      </c>
      <c r="Z24" s="43">
        <v>29</v>
      </c>
      <c r="AA24" s="43">
        <v>1</v>
      </c>
      <c r="AB24" s="43">
        <v>19</v>
      </c>
      <c r="AC24" s="42"/>
      <c r="AD24" s="42"/>
      <c r="AE24" s="47">
        <f t="shared" ref="AE24:AE29" si="34">SUM(Y24,AA24)</f>
        <v>3</v>
      </c>
      <c r="AF24" s="50">
        <f t="shared" ref="AF24:AF29" si="35">Z24+AB24</f>
        <v>48</v>
      </c>
      <c r="AG24" s="48">
        <f t="shared" ref="AG24:AG26" si="36">K24+W24+AE24</f>
        <v>36</v>
      </c>
      <c r="AH24" s="48">
        <f t="shared" ref="AH24:AH26" si="37">L24+X24+AF24</f>
        <v>628</v>
      </c>
      <c r="AI24" s="42"/>
      <c r="AJ24" s="42"/>
      <c r="AK24" s="38"/>
      <c r="AL24" s="38"/>
      <c r="AM24" s="21"/>
      <c r="AN24" s="22"/>
      <c r="AO24" s="23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</row>
    <row r="25" spans="1:125" s="2" customFormat="1" ht="56.25" customHeight="1">
      <c r="A25" s="67">
        <v>17</v>
      </c>
      <c r="B25" s="78" t="s">
        <v>45</v>
      </c>
      <c r="C25" s="63"/>
      <c r="D25" s="41"/>
      <c r="E25" s="42"/>
      <c r="F25" s="42"/>
      <c r="G25" s="42"/>
      <c r="H25" s="42"/>
      <c r="I25" s="42"/>
      <c r="J25" s="42"/>
      <c r="K25" s="72">
        <f t="shared" si="30"/>
        <v>0</v>
      </c>
      <c r="L25" s="72">
        <f t="shared" si="31"/>
        <v>0</v>
      </c>
      <c r="M25" s="42"/>
      <c r="N25" s="42"/>
      <c r="O25" s="42"/>
      <c r="P25" s="42"/>
      <c r="Q25" s="42"/>
      <c r="R25" s="42"/>
      <c r="S25" s="42"/>
      <c r="T25" s="42"/>
      <c r="U25" s="42">
        <v>1</v>
      </c>
      <c r="V25" s="42">
        <v>9</v>
      </c>
      <c r="W25" s="72">
        <f t="shared" si="32"/>
        <v>1</v>
      </c>
      <c r="X25" s="72">
        <f t="shared" si="33"/>
        <v>9</v>
      </c>
      <c r="Y25" s="42">
        <v>1</v>
      </c>
      <c r="Z25" s="43">
        <v>14</v>
      </c>
      <c r="AA25" s="43">
        <v>1</v>
      </c>
      <c r="AB25" s="43">
        <v>13</v>
      </c>
      <c r="AC25" s="42"/>
      <c r="AD25" s="42"/>
      <c r="AE25" s="47">
        <f t="shared" si="34"/>
        <v>2</v>
      </c>
      <c r="AF25" s="50">
        <f t="shared" si="35"/>
        <v>27</v>
      </c>
      <c r="AG25" s="48">
        <f t="shared" si="36"/>
        <v>3</v>
      </c>
      <c r="AH25" s="48">
        <f t="shared" si="37"/>
        <v>36</v>
      </c>
      <c r="AI25" s="42"/>
      <c r="AJ25" s="42"/>
      <c r="AK25" s="42"/>
      <c r="AL25" s="42"/>
      <c r="AM25" s="33"/>
      <c r="AN25" s="34"/>
      <c r="AO25" s="35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</row>
    <row r="26" spans="1:125" s="2" customFormat="1" ht="54.75" customHeight="1">
      <c r="A26" s="67">
        <v>18</v>
      </c>
      <c r="B26" s="78" t="s">
        <v>46</v>
      </c>
      <c r="C26" s="63">
        <v>2</v>
      </c>
      <c r="D26" s="41">
        <v>18</v>
      </c>
      <c r="E26" s="42">
        <v>2</v>
      </c>
      <c r="F26" s="42">
        <v>19</v>
      </c>
      <c r="G26" s="42">
        <v>2</v>
      </c>
      <c r="H26" s="42">
        <v>24</v>
      </c>
      <c r="I26" s="42">
        <v>1</v>
      </c>
      <c r="J26" s="42">
        <v>16</v>
      </c>
      <c r="K26" s="72">
        <f t="shared" si="30"/>
        <v>7</v>
      </c>
      <c r="L26" s="72">
        <f t="shared" si="31"/>
        <v>77</v>
      </c>
      <c r="M26" s="42">
        <v>1</v>
      </c>
      <c r="N26" s="42">
        <v>20</v>
      </c>
      <c r="O26" s="42">
        <v>1</v>
      </c>
      <c r="P26" s="42">
        <v>8</v>
      </c>
      <c r="Q26" s="42"/>
      <c r="R26" s="42"/>
      <c r="S26" s="42"/>
      <c r="T26" s="42"/>
      <c r="U26" s="42"/>
      <c r="V26" s="42"/>
      <c r="W26" s="72">
        <f t="shared" si="32"/>
        <v>2</v>
      </c>
      <c r="X26" s="72">
        <f t="shared" si="33"/>
        <v>28</v>
      </c>
      <c r="Y26" s="42"/>
      <c r="Z26" s="43"/>
      <c r="AA26" s="43"/>
      <c r="AB26" s="43"/>
      <c r="AC26" s="42"/>
      <c r="AD26" s="42"/>
      <c r="AE26" s="47">
        <f t="shared" si="34"/>
        <v>0</v>
      </c>
      <c r="AF26" s="50">
        <f t="shared" si="35"/>
        <v>0</v>
      </c>
      <c r="AG26" s="48">
        <f t="shared" si="36"/>
        <v>9</v>
      </c>
      <c r="AH26" s="48">
        <f t="shared" si="37"/>
        <v>105</v>
      </c>
      <c r="AI26" s="42">
        <v>9</v>
      </c>
      <c r="AJ26" s="42">
        <v>105</v>
      </c>
      <c r="AK26" s="42"/>
      <c r="AL26" s="42"/>
      <c r="AM26" s="33"/>
      <c r="AN26" s="34"/>
      <c r="AO26" s="35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</row>
    <row r="27" spans="1:125" s="2" customFormat="1" ht="62.25" customHeight="1">
      <c r="A27" s="67">
        <v>19</v>
      </c>
      <c r="B27" s="78" t="s">
        <v>44</v>
      </c>
      <c r="C27" s="62"/>
      <c r="D27" s="85"/>
      <c r="E27" s="85"/>
      <c r="F27" s="85"/>
      <c r="G27" s="85"/>
      <c r="H27" s="85"/>
      <c r="I27" s="85"/>
      <c r="J27" s="85"/>
      <c r="K27" s="72">
        <f t="shared" ref="K27" si="38">C27+E27+G27+I27</f>
        <v>0</v>
      </c>
      <c r="L27" s="72">
        <f t="shared" ref="L27" si="39">SUM(D27,F27,H27,J27)</f>
        <v>0</v>
      </c>
      <c r="M27" s="85">
        <v>2</v>
      </c>
      <c r="N27" s="85">
        <v>24</v>
      </c>
      <c r="O27" s="85">
        <v>2</v>
      </c>
      <c r="P27" s="85">
        <v>24</v>
      </c>
      <c r="Q27" s="85">
        <v>2</v>
      </c>
      <c r="R27" s="85">
        <v>24</v>
      </c>
      <c r="S27" s="42">
        <v>2</v>
      </c>
      <c r="T27" s="42">
        <v>24</v>
      </c>
      <c r="U27" s="42">
        <v>2</v>
      </c>
      <c r="V27" s="42">
        <v>24</v>
      </c>
      <c r="W27" s="72">
        <f t="shared" ref="W27" si="40">M27+O27+Q27+S27+U27</f>
        <v>10</v>
      </c>
      <c r="X27" s="72">
        <f t="shared" ref="X27" si="41">N27+P27+R27+T27+V27</f>
        <v>120</v>
      </c>
      <c r="Y27" s="42">
        <v>1</v>
      </c>
      <c r="Z27" s="43">
        <v>12</v>
      </c>
      <c r="AA27" s="43">
        <v>1</v>
      </c>
      <c r="AB27" s="43">
        <v>12</v>
      </c>
      <c r="AC27" s="42"/>
      <c r="AD27" s="42"/>
      <c r="AE27" s="47">
        <f t="shared" ref="AE27" si="42">SUM(Y27,AA27)</f>
        <v>2</v>
      </c>
      <c r="AF27" s="50">
        <f t="shared" ref="AF27" si="43">Z27+AB27</f>
        <v>24</v>
      </c>
      <c r="AG27" s="48">
        <f t="shared" ref="AG27" si="44">K27+W27+AE27</f>
        <v>12</v>
      </c>
      <c r="AH27" s="48">
        <f t="shared" ref="AH27" si="45">L27+X27+AF27</f>
        <v>144</v>
      </c>
      <c r="AI27" s="42"/>
      <c r="AJ27" s="42"/>
      <c r="AK27" s="42"/>
      <c r="AL27" s="42"/>
      <c r="AM27" s="33"/>
      <c r="AN27" s="34"/>
      <c r="AO27" s="35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</row>
    <row r="28" spans="1:125" s="2" customFormat="1" ht="62.25" customHeight="1">
      <c r="A28" s="67">
        <v>20</v>
      </c>
      <c r="B28" s="78" t="s">
        <v>49</v>
      </c>
      <c r="C28" s="63">
        <v>2</v>
      </c>
      <c r="D28" s="41">
        <v>22</v>
      </c>
      <c r="E28" s="42">
        <v>2</v>
      </c>
      <c r="F28" s="42">
        <v>35</v>
      </c>
      <c r="G28" s="42">
        <v>2</v>
      </c>
      <c r="H28" s="42">
        <v>28</v>
      </c>
      <c r="I28" s="42">
        <v>2</v>
      </c>
      <c r="J28" s="42">
        <v>18</v>
      </c>
      <c r="K28" s="72">
        <f t="shared" ref="K28" si="46">C28+E28+G28+I28</f>
        <v>8</v>
      </c>
      <c r="L28" s="72">
        <f t="shared" ref="L28" si="47">SUM(D28,F28,H28,J28)</f>
        <v>103</v>
      </c>
      <c r="M28" s="42">
        <v>1</v>
      </c>
      <c r="N28" s="42">
        <v>10</v>
      </c>
      <c r="O28" s="42">
        <v>1</v>
      </c>
      <c r="P28" s="42">
        <v>14</v>
      </c>
      <c r="Q28" s="42">
        <v>1</v>
      </c>
      <c r="R28" s="42">
        <v>11</v>
      </c>
      <c r="S28" s="42">
        <v>1</v>
      </c>
      <c r="T28" s="42">
        <v>13</v>
      </c>
      <c r="U28" s="42"/>
      <c r="V28" s="42"/>
      <c r="W28" s="72">
        <f t="shared" ref="W28" si="48">M28+O28+Q28+S28+U28</f>
        <v>4</v>
      </c>
      <c r="X28" s="72">
        <f t="shared" ref="X28" si="49">N28+P28+R28+T28+V28</f>
        <v>48</v>
      </c>
      <c r="Y28" s="42"/>
      <c r="Z28" s="43"/>
      <c r="AA28" s="43"/>
      <c r="AB28" s="43"/>
      <c r="AC28" s="42"/>
      <c r="AD28" s="42"/>
      <c r="AE28" s="47">
        <f t="shared" ref="AE28" si="50">SUM(Y28,AA28)</f>
        <v>0</v>
      </c>
      <c r="AF28" s="50">
        <f t="shared" ref="AF28" si="51">Z28+AB28</f>
        <v>0</v>
      </c>
      <c r="AG28" s="48">
        <f t="shared" ref="AG28" si="52">K28+W28+AE28</f>
        <v>12</v>
      </c>
      <c r="AH28" s="48">
        <f t="shared" ref="AH28" si="53">L28+X28+AF28</f>
        <v>151</v>
      </c>
      <c r="AI28" s="42"/>
      <c r="AJ28" s="42"/>
      <c r="AK28" s="42"/>
      <c r="AL28" s="42"/>
      <c r="AM28" s="33"/>
      <c r="AN28" s="34"/>
      <c r="AO28" s="35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</row>
    <row r="29" spans="1:125" s="2" customFormat="1" ht="59.25" customHeight="1" thickBot="1">
      <c r="A29" s="67">
        <v>21</v>
      </c>
      <c r="B29" s="78" t="s">
        <v>47</v>
      </c>
      <c r="C29" s="63"/>
      <c r="D29" s="41"/>
      <c r="E29" s="42"/>
      <c r="F29" s="42"/>
      <c r="G29" s="42"/>
      <c r="H29" s="42"/>
      <c r="I29" s="42"/>
      <c r="J29" s="42"/>
      <c r="K29" s="72">
        <f t="shared" si="30"/>
        <v>0</v>
      </c>
      <c r="L29" s="72">
        <f t="shared" si="31"/>
        <v>0</v>
      </c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72">
        <f t="shared" si="32"/>
        <v>0</v>
      </c>
      <c r="X29" s="72">
        <f t="shared" si="33"/>
        <v>0</v>
      </c>
      <c r="Y29" s="42"/>
      <c r="Z29" s="43"/>
      <c r="AA29" s="43"/>
      <c r="AB29" s="43"/>
      <c r="AC29" s="42"/>
      <c r="AD29" s="42"/>
      <c r="AE29" s="47">
        <f t="shared" si="34"/>
        <v>0</v>
      </c>
      <c r="AF29" s="50">
        <f t="shared" si="35"/>
        <v>0</v>
      </c>
      <c r="AG29" s="48">
        <f t="shared" ref="AG29" si="54">K29+W29+AE29</f>
        <v>0</v>
      </c>
      <c r="AH29" s="48">
        <f t="shared" ref="AH29" si="55">L29+X29+AF29</f>
        <v>0</v>
      </c>
      <c r="AI29" s="42"/>
      <c r="AJ29" s="42"/>
      <c r="AK29" s="42"/>
      <c r="AL29" s="42"/>
      <c r="AM29" s="36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</row>
    <row r="30" spans="1:125" s="19" customFormat="1" ht="80.25" customHeight="1">
      <c r="A30" s="95" t="s">
        <v>22</v>
      </c>
      <c r="B30" s="96"/>
      <c r="C30" s="51">
        <f>SUM(C23:C29)</f>
        <v>10</v>
      </c>
      <c r="D30" s="51">
        <f t="shared" ref="D30:J30" si="56">SUM(D23:D29)</f>
        <v>153</v>
      </c>
      <c r="E30" s="51">
        <f t="shared" si="56"/>
        <v>9</v>
      </c>
      <c r="F30" s="51">
        <f t="shared" si="56"/>
        <v>153</v>
      </c>
      <c r="G30" s="51">
        <f t="shared" si="56"/>
        <v>9</v>
      </c>
      <c r="H30" s="51">
        <f t="shared" si="56"/>
        <v>133</v>
      </c>
      <c r="I30" s="51">
        <f t="shared" si="56"/>
        <v>7</v>
      </c>
      <c r="J30" s="51">
        <f t="shared" si="56"/>
        <v>110</v>
      </c>
      <c r="K30" s="72">
        <f>SUM(K23:K29)</f>
        <v>35</v>
      </c>
      <c r="L30" s="72">
        <f>SUM(L23:L29)</f>
        <v>549</v>
      </c>
      <c r="M30" s="51">
        <f>SUM(M23:M29)</f>
        <v>8</v>
      </c>
      <c r="N30" s="51">
        <f t="shared" ref="N30:V30" si="57">SUM(N23:N29)</f>
        <v>116</v>
      </c>
      <c r="O30" s="51">
        <f t="shared" si="57"/>
        <v>8</v>
      </c>
      <c r="P30" s="51">
        <f t="shared" si="57"/>
        <v>88</v>
      </c>
      <c r="Q30" s="51">
        <f t="shared" si="57"/>
        <v>7</v>
      </c>
      <c r="R30" s="51">
        <f t="shared" si="57"/>
        <v>95</v>
      </c>
      <c r="S30" s="51">
        <f t="shared" si="57"/>
        <v>6</v>
      </c>
      <c r="T30" s="51">
        <f t="shared" si="57"/>
        <v>75</v>
      </c>
      <c r="U30" s="51">
        <f t="shared" si="57"/>
        <v>5</v>
      </c>
      <c r="V30" s="51">
        <f t="shared" si="57"/>
        <v>64</v>
      </c>
      <c r="W30" s="72">
        <f>SUM(W23:W29)</f>
        <v>34</v>
      </c>
      <c r="X30" s="72">
        <f>SUM(X23:X29)</f>
        <v>438</v>
      </c>
      <c r="Y30" s="51">
        <f>SUM(Y23:Y29)</f>
        <v>4</v>
      </c>
      <c r="Z30" s="51">
        <f t="shared" ref="Z30:AB30" si="58">SUM(Z23:Z29)</f>
        <v>55</v>
      </c>
      <c r="AA30" s="51">
        <f t="shared" si="58"/>
        <v>3</v>
      </c>
      <c r="AB30" s="51">
        <f t="shared" si="58"/>
        <v>44</v>
      </c>
      <c r="AC30" s="51">
        <f t="shared" ref="AC30:BO30" si="59">SUM(AC23:AC29)</f>
        <v>0</v>
      </c>
      <c r="AD30" s="51">
        <f t="shared" si="59"/>
        <v>0</v>
      </c>
      <c r="AE30" s="50">
        <f>SUM(AE23:AE29)</f>
        <v>7</v>
      </c>
      <c r="AF30" s="50">
        <f>SUM(AF23:AF29)</f>
        <v>99</v>
      </c>
      <c r="AG30" s="48">
        <f>SUM(AG23:AG29)</f>
        <v>76</v>
      </c>
      <c r="AH30" s="48">
        <f>SUM(AH23:AH29)</f>
        <v>1086</v>
      </c>
      <c r="AI30" s="51">
        <f t="shared" si="59"/>
        <v>9</v>
      </c>
      <c r="AJ30" s="51">
        <f t="shared" si="59"/>
        <v>105</v>
      </c>
      <c r="AK30" s="51">
        <f t="shared" si="59"/>
        <v>0</v>
      </c>
      <c r="AL30" s="51">
        <f t="shared" si="59"/>
        <v>0</v>
      </c>
      <c r="AM30" s="51">
        <f t="shared" si="59"/>
        <v>0</v>
      </c>
      <c r="AN30" s="51">
        <f t="shared" si="59"/>
        <v>0</v>
      </c>
      <c r="AO30" s="51">
        <f t="shared" si="59"/>
        <v>0</v>
      </c>
      <c r="AP30" s="51">
        <f t="shared" si="59"/>
        <v>0</v>
      </c>
      <c r="AQ30" s="51">
        <f t="shared" si="59"/>
        <v>0</v>
      </c>
      <c r="AR30" s="51">
        <f t="shared" si="59"/>
        <v>0</v>
      </c>
      <c r="AS30" s="51">
        <f t="shared" si="59"/>
        <v>0</v>
      </c>
      <c r="AT30" s="51">
        <f t="shared" si="59"/>
        <v>0</v>
      </c>
      <c r="AU30" s="51">
        <f t="shared" si="59"/>
        <v>0</v>
      </c>
      <c r="AV30" s="51">
        <f t="shared" si="59"/>
        <v>0</v>
      </c>
      <c r="AW30" s="51">
        <f t="shared" si="59"/>
        <v>0</v>
      </c>
      <c r="AX30" s="51">
        <f t="shared" si="59"/>
        <v>0</v>
      </c>
      <c r="AY30" s="51">
        <f t="shared" si="59"/>
        <v>0</v>
      </c>
      <c r="AZ30" s="51">
        <f t="shared" si="59"/>
        <v>0</v>
      </c>
      <c r="BA30" s="51">
        <f t="shared" si="59"/>
        <v>0</v>
      </c>
      <c r="BB30" s="51">
        <f t="shared" si="59"/>
        <v>0</v>
      </c>
      <c r="BC30" s="51">
        <f t="shared" si="59"/>
        <v>0</v>
      </c>
      <c r="BD30" s="51">
        <f t="shared" si="59"/>
        <v>0</v>
      </c>
      <c r="BE30" s="51">
        <f t="shared" si="59"/>
        <v>0</v>
      </c>
      <c r="BF30" s="51">
        <f t="shared" si="59"/>
        <v>0</v>
      </c>
      <c r="BG30" s="51">
        <f t="shared" si="59"/>
        <v>0</v>
      </c>
      <c r="BH30" s="51">
        <f t="shared" si="59"/>
        <v>0</v>
      </c>
      <c r="BI30" s="51">
        <f t="shared" si="59"/>
        <v>0</v>
      </c>
      <c r="BJ30" s="51">
        <f t="shared" si="59"/>
        <v>0</v>
      </c>
      <c r="BK30" s="51">
        <f t="shared" si="59"/>
        <v>0</v>
      </c>
      <c r="BL30" s="51">
        <f t="shared" si="59"/>
        <v>0</v>
      </c>
      <c r="BM30" s="51">
        <f t="shared" si="59"/>
        <v>0</v>
      </c>
      <c r="BN30" s="51">
        <f t="shared" si="59"/>
        <v>0</v>
      </c>
      <c r="BO30" s="51">
        <f t="shared" si="59"/>
        <v>0</v>
      </c>
      <c r="BP30" s="51">
        <f t="shared" ref="BP30:DU30" si="60">SUM(BP23:BP29)</f>
        <v>0</v>
      </c>
      <c r="BQ30" s="51">
        <f t="shared" si="60"/>
        <v>0</v>
      </c>
      <c r="BR30" s="51">
        <f t="shared" si="60"/>
        <v>0</v>
      </c>
      <c r="BS30" s="51">
        <f t="shared" si="60"/>
        <v>0</v>
      </c>
      <c r="BT30" s="51">
        <f t="shared" si="60"/>
        <v>0</v>
      </c>
      <c r="BU30" s="51">
        <f t="shared" si="60"/>
        <v>0</v>
      </c>
      <c r="BV30" s="51">
        <f t="shared" si="60"/>
        <v>0</v>
      </c>
      <c r="BW30" s="51">
        <f t="shared" si="60"/>
        <v>0</v>
      </c>
      <c r="BX30" s="51">
        <f t="shared" si="60"/>
        <v>0</v>
      </c>
      <c r="BY30" s="51">
        <f t="shared" si="60"/>
        <v>0</v>
      </c>
      <c r="BZ30" s="51">
        <f t="shared" si="60"/>
        <v>0</v>
      </c>
      <c r="CA30" s="51">
        <f t="shared" si="60"/>
        <v>0</v>
      </c>
      <c r="CB30" s="51">
        <f t="shared" si="60"/>
        <v>0</v>
      </c>
      <c r="CC30" s="51">
        <f t="shared" si="60"/>
        <v>0</v>
      </c>
      <c r="CD30" s="51">
        <f t="shared" si="60"/>
        <v>0</v>
      </c>
      <c r="CE30" s="51">
        <f t="shared" si="60"/>
        <v>0</v>
      </c>
      <c r="CF30" s="51">
        <f t="shared" si="60"/>
        <v>0</v>
      </c>
      <c r="CG30" s="51">
        <f t="shared" si="60"/>
        <v>0</v>
      </c>
      <c r="CH30" s="51">
        <f t="shared" si="60"/>
        <v>0</v>
      </c>
      <c r="CI30" s="51">
        <f t="shared" si="60"/>
        <v>0</v>
      </c>
      <c r="CJ30" s="51">
        <f t="shared" si="60"/>
        <v>0</v>
      </c>
      <c r="CK30" s="51">
        <f t="shared" si="60"/>
        <v>0</v>
      </c>
      <c r="CL30" s="51">
        <f t="shared" si="60"/>
        <v>0</v>
      </c>
      <c r="CM30" s="51">
        <f t="shared" si="60"/>
        <v>0</v>
      </c>
      <c r="CN30" s="51">
        <f t="shared" si="60"/>
        <v>0</v>
      </c>
      <c r="CO30" s="51">
        <f t="shared" si="60"/>
        <v>0</v>
      </c>
      <c r="CP30" s="51">
        <f t="shared" si="60"/>
        <v>0</v>
      </c>
      <c r="CQ30" s="51">
        <f t="shared" si="60"/>
        <v>0</v>
      </c>
      <c r="CR30" s="51">
        <f t="shared" si="60"/>
        <v>0</v>
      </c>
      <c r="CS30" s="51">
        <f t="shared" si="60"/>
        <v>0</v>
      </c>
      <c r="CT30" s="51">
        <f t="shared" si="60"/>
        <v>0</v>
      </c>
      <c r="CU30" s="51">
        <f t="shared" si="60"/>
        <v>0</v>
      </c>
      <c r="CV30" s="51">
        <f t="shared" si="60"/>
        <v>0</v>
      </c>
      <c r="CW30" s="51">
        <f t="shared" si="60"/>
        <v>0</v>
      </c>
      <c r="CX30" s="51">
        <f t="shared" si="60"/>
        <v>0</v>
      </c>
      <c r="CY30" s="51">
        <f t="shared" si="60"/>
        <v>0</v>
      </c>
      <c r="CZ30" s="51">
        <f t="shared" si="60"/>
        <v>0</v>
      </c>
      <c r="DA30" s="51">
        <f t="shared" si="60"/>
        <v>0</v>
      </c>
      <c r="DB30" s="51">
        <f t="shared" si="60"/>
        <v>0</v>
      </c>
      <c r="DC30" s="51">
        <f t="shared" si="60"/>
        <v>0</v>
      </c>
      <c r="DD30" s="51">
        <f t="shared" si="60"/>
        <v>0</v>
      </c>
      <c r="DE30" s="51">
        <f t="shared" si="60"/>
        <v>0</v>
      </c>
      <c r="DF30" s="51">
        <f t="shared" si="60"/>
        <v>0</v>
      </c>
      <c r="DG30" s="51">
        <f t="shared" si="60"/>
        <v>0</v>
      </c>
      <c r="DH30" s="51">
        <f t="shared" si="60"/>
        <v>0</v>
      </c>
      <c r="DI30" s="51">
        <f t="shared" si="60"/>
        <v>0</v>
      </c>
      <c r="DJ30" s="51">
        <f t="shared" si="60"/>
        <v>0</v>
      </c>
      <c r="DK30" s="51">
        <f t="shared" si="60"/>
        <v>0</v>
      </c>
      <c r="DL30" s="51">
        <f t="shared" si="60"/>
        <v>0</v>
      </c>
      <c r="DM30" s="51">
        <f t="shared" si="60"/>
        <v>0</v>
      </c>
      <c r="DN30" s="51">
        <f t="shared" si="60"/>
        <v>0</v>
      </c>
      <c r="DO30" s="51">
        <f t="shared" si="60"/>
        <v>0</v>
      </c>
      <c r="DP30" s="51">
        <f t="shared" si="60"/>
        <v>0</v>
      </c>
      <c r="DQ30" s="51">
        <f t="shared" si="60"/>
        <v>0</v>
      </c>
      <c r="DR30" s="51">
        <f t="shared" si="60"/>
        <v>0</v>
      </c>
      <c r="DS30" s="51">
        <f t="shared" si="60"/>
        <v>0</v>
      </c>
      <c r="DT30" s="51">
        <f t="shared" si="60"/>
        <v>0</v>
      </c>
      <c r="DU30" s="51">
        <f t="shared" si="60"/>
        <v>0</v>
      </c>
    </row>
    <row r="31" spans="1:125" s="17" customFormat="1" ht="56.25" customHeight="1">
      <c r="A31" s="93" t="s">
        <v>19</v>
      </c>
      <c r="B31" s="94"/>
      <c r="C31" s="76">
        <f>SUM(C30,C22)</f>
        <v>57</v>
      </c>
      <c r="D31" s="76">
        <f t="shared" ref="D31:AL31" si="61">SUM(D30,D22)</f>
        <v>1422</v>
      </c>
      <c r="E31" s="76">
        <f t="shared" si="61"/>
        <v>64</v>
      </c>
      <c r="F31" s="76">
        <f t="shared" si="61"/>
        <v>1566</v>
      </c>
      <c r="G31" s="76">
        <f t="shared" si="61"/>
        <v>63</v>
      </c>
      <c r="H31" s="76">
        <f t="shared" si="61"/>
        <v>1716</v>
      </c>
      <c r="I31" s="76">
        <f t="shared" si="61"/>
        <v>64</v>
      </c>
      <c r="J31" s="76">
        <f t="shared" si="61"/>
        <v>1769</v>
      </c>
      <c r="K31" s="76">
        <f t="shared" si="61"/>
        <v>248</v>
      </c>
      <c r="L31" s="76">
        <f t="shared" si="61"/>
        <v>6473</v>
      </c>
      <c r="M31" s="76">
        <f t="shared" si="61"/>
        <v>74</v>
      </c>
      <c r="N31" s="76">
        <f t="shared" si="61"/>
        <v>1902</v>
      </c>
      <c r="O31" s="76">
        <f t="shared" si="61"/>
        <v>69</v>
      </c>
      <c r="P31" s="76">
        <f t="shared" si="61"/>
        <v>1808</v>
      </c>
      <c r="Q31" s="76">
        <f t="shared" si="61"/>
        <v>70</v>
      </c>
      <c r="R31" s="76">
        <f t="shared" si="61"/>
        <v>1857</v>
      </c>
      <c r="S31" s="76">
        <f t="shared" si="61"/>
        <v>69</v>
      </c>
      <c r="T31" s="76">
        <f t="shared" si="61"/>
        <v>1811</v>
      </c>
      <c r="U31" s="76">
        <f t="shared" si="61"/>
        <v>64</v>
      </c>
      <c r="V31" s="76">
        <f t="shared" si="61"/>
        <v>1652</v>
      </c>
      <c r="W31" s="76">
        <f t="shared" si="61"/>
        <v>346</v>
      </c>
      <c r="X31" s="76">
        <f t="shared" si="61"/>
        <v>9030</v>
      </c>
      <c r="Y31" s="76">
        <f t="shared" si="61"/>
        <v>39</v>
      </c>
      <c r="Z31" s="76">
        <f t="shared" si="61"/>
        <v>1100</v>
      </c>
      <c r="AA31" s="76">
        <f t="shared" si="61"/>
        <v>37</v>
      </c>
      <c r="AB31" s="76">
        <f t="shared" si="61"/>
        <v>1071</v>
      </c>
      <c r="AC31" s="76">
        <f t="shared" si="61"/>
        <v>0</v>
      </c>
      <c r="AD31" s="76">
        <f t="shared" si="61"/>
        <v>0</v>
      </c>
      <c r="AE31" s="76">
        <f t="shared" si="61"/>
        <v>76</v>
      </c>
      <c r="AF31" s="76">
        <f t="shared" si="61"/>
        <v>2171</v>
      </c>
      <c r="AG31" s="76">
        <f t="shared" si="61"/>
        <v>670</v>
      </c>
      <c r="AH31" s="76">
        <f t="shared" si="61"/>
        <v>17674</v>
      </c>
      <c r="AI31" s="76">
        <f t="shared" si="61"/>
        <v>82</v>
      </c>
      <c r="AJ31" s="76">
        <f t="shared" si="61"/>
        <v>2356</v>
      </c>
      <c r="AK31" s="76">
        <f t="shared" si="61"/>
        <v>155</v>
      </c>
      <c r="AL31" s="76">
        <f t="shared" si="61"/>
        <v>4496</v>
      </c>
      <c r="AM31" s="47">
        <f t="shared" ref="AM31:BN31" si="62">SUM(AM30,AM22)</f>
        <v>0</v>
      </c>
      <c r="AN31" s="47">
        <f t="shared" si="62"/>
        <v>0</v>
      </c>
      <c r="AO31" s="47">
        <f t="shared" si="62"/>
        <v>0</v>
      </c>
      <c r="AP31" s="47">
        <f t="shared" si="62"/>
        <v>0</v>
      </c>
      <c r="AQ31" s="47">
        <f t="shared" si="62"/>
        <v>0</v>
      </c>
      <c r="AR31" s="47">
        <f t="shared" si="62"/>
        <v>0</v>
      </c>
      <c r="AS31" s="47">
        <f t="shared" si="62"/>
        <v>0</v>
      </c>
      <c r="AT31" s="47">
        <f t="shared" si="62"/>
        <v>0</v>
      </c>
      <c r="AU31" s="47">
        <f t="shared" si="62"/>
        <v>0</v>
      </c>
      <c r="AV31" s="47">
        <f t="shared" si="62"/>
        <v>0</v>
      </c>
      <c r="AW31" s="47">
        <f t="shared" si="62"/>
        <v>0</v>
      </c>
      <c r="AX31" s="47">
        <f t="shared" si="62"/>
        <v>0</v>
      </c>
      <c r="AY31" s="47">
        <f t="shared" si="62"/>
        <v>0</v>
      </c>
      <c r="AZ31" s="47">
        <f t="shared" si="62"/>
        <v>0</v>
      </c>
      <c r="BA31" s="47">
        <f t="shared" si="62"/>
        <v>0</v>
      </c>
      <c r="BB31" s="47">
        <f t="shared" si="62"/>
        <v>0</v>
      </c>
      <c r="BC31" s="47">
        <f t="shared" si="62"/>
        <v>0</v>
      </c>
      <c r="BD31" s="47">
        <f t="shared" si="62"/>
        <v>0</v>
      </c>
      <c r="BE31" s="47">
        <f t="shared" si="62"/>
        <v>0</v>
      </c>
      <c r="BF31" s="47">
        <f t="shared" si="62"/>
        <v>0</v>
      </c>
      <c r="BG31" s="47">
        <f t="shared" si="62"/>
        <v>0</v>
      </c>
      <c r="BH31" s="47">
        <f t="shared" si="62"/>
        <v>0</v>
      </c>
      <c r="BI31" s="47">
        <f t="shared" si="62"/>
        <v>0</v>
      </c>
      <c r="BJ31" s="47">
        <f t="shared" si="62"/>
        <v>0</v>
      </c>
      <c r="BK31" s="47">
        <f t="shared" si="62"/>
        <v>0</v>
      </c>
      <c r="BL31" s="47">
        <f t="shared" si="62"/>
        <v>0</v>
      </c>
      <c r="BM31" s="47">
        <f t="shared" si="62"/>
        <v>0</v>
      </c>
      <c r="BN31" s="47">
        <f t="shared" si="62"/>
        <v>0</v>
      </c>
      <c r="BO31" s="47">
        <f t="shared" ref="BO31:DU31" si="63">SUM(BO30,BO22)</f>
        <v>0</v>
      </c>
      <c r="BP31" s="47">
        <f t="shared" si="63"/>
        <v>0</v>
      </c>
      <c r="BQ31" s="47">
        <f t="shared" si="63"/>
        <v>0</v>
      </c>
      <c r="BR31" s="47">
        <f t="shared" si="63"/>
        <v>0</v>
      </c>
      <c r="BS31" s="47">
        <f t="shared" si="63"/>
        <v>0</v>
      </c>
      <c r="BT31" s="47">
        <f t="shared" si="63"/>
        <v>0</v>
      </c>
      <c r="BU31" s="47">
        <f t="shared" si="63"/>
        <v>0</v>
      </c>
      <c r="BV31" s="47">
        <f t="shared" si="63"/>
        <v>0</v>
      </c>
      <c r="BW31" s="47">
        <f t="shared" si="63"/>
        <v>0</v>
      </c>
      <c r="BX31" s="47">
        <f t="shared" si="63"/>
        <v>0</v>
      </c>
      <c r="BY31" s="47">
        <f t="shared" si="63"/>
        <v>0</v>
      </c>
      <c r="BZ31" s="47">
        <f t="shared" si="63"/>
        <v>0</v>
      </c>
      <c r="CA31" s="47">
        <f t="shared" si="63"/>
        <v>0</v>
      </c>
      <c r="CB31" s="47">
        <f t="shared" si="63"/>
        <v>0</v>
      </c>
      <c r="CC31" s="47">
        <f t="shared" si="63"/>
        <v>0</v>
      </c>
      <c r="CD31" s="47">
        <f t="shared" si="63"/>
        <v>0</v>
      </c>
      <c r="CE31" s="47">
        <f t="shared" si="63"/>
        <v>0</v>
      </c>
      <c r="CF31" s="47">
        <f t="shared" si="63"/>
        <v>0</v>
      </c>
      <c r="CG31" s="47">
        <f t="shared" si="63"/>
        <v>0</v>
      </c>
      <c r="CH31" s="47">
        <f t="shared" si="63"/>
        <v>0</v>
      </c>
      <c r="CI31" s="47">
        <f t="shared" si="63"/>
        <v>0</v>
      </c>
      <c r="CJ31" s="47">
        <f t="shared" si="63"/>
        <v>0</v>
      </c>
      <c r="CK31" s="47">
        <f t="shared" si="63"/>
        <v>0</v>
      </c>
      <c r="CL31" s="47">
        <f t="shared" si="63"/>
        <v>0</v>
      </c>
      <c r="CM31" s="47">
        <f t="shared" si="63"/>
        <v>0</v>
      </c>
      <c r="CN31" s="47">
        <f t="shared" si="63"/>
        <v>0</v>
      </c>
      <c r="CO31" s="47">
        <f t="shared" si="63"/>
        <v>0</v>
      </c>
      <c r="CP31" s="47">
        <f t="shared" si="63"/>
        <v>0</v>
      </c>
      <c r="CQ31" s="47">
        <f t="shared" si="63"/>
        <v>0</v>
      </c>
      <c r="CR31" s="47">
        <f t="shared" si="63"/>
        <v>0</v>
      </c>
      <c r="CS31" s="47">
        <f t="shared" si="63"/>
        <v>0</v>
      </c>
      <c r="CT31" s="47">
        <f t="shared" si="63"/>
        <v>0</v>
      </c>
      <c r="CU31" s="47">
        <f t="shared" si="63"/>
        <v>0</v>
      </c>
      <c r="CV31" s="47">
        <f t="shared" si="63"/>
        <v>0</v>
      </c>
      <c r="CW31" s="47">
        <f t="shared" si="63"/>
        <v>0</v>
      </c>
      <c r="CX31" s="47">
        <f t="shared" si="63"/>
        <v>0</v>
      </c>
      <c r="CY31" s="47">
        <f t="shared" si="63"/>
        <v>0</v>
      </c>
      <c r="CZ31" s="47">
        <f t="shared" si="63"/>
        <v>0</v>
      </c>
      <c r="DA31" s="47">
        <f t="shared" si="63"/>
        <v>0</v>
      </c>
      <c r="DB31" s="47">
        <f t="shared" si="63"/>
        <v>0</v>
      </c>
      <c r="DC31" s="47">
        <f t="shared" si="63"/>
        <v>0</v>
      </c>
      <c r="DD31" s="47">
        <f t="shared" si="63"/>
        <v>0</v>
      </c>
      <c r="DE31" s="47">
        <f t="shared" si="63"/>
        <v>0</v>
      </c>
      <c r="DF31" s="47">
        <f t="shared" si="63"/>
        <v>0</v>
      </c>
      <c r="DG31" s="47">
        <f t="shared" si="63"/>
        <v>0</v>
      </c>
      <c r="DH31" s="47">
        <f t="shared" si="63"/>
        <v>0</v>
      </c>
      <c r="DI31" s="47">
        <f t="shared" si="63"/>
        <v>0</v>
      </c>
      <c r="DJ31" s="47">
        <f t="shared" si="63"/>
        <v>0</v>
      </c>
      <c r="DK31" s="47">
        <f t="shared" si="63"/>
        <v>0</v>
      </c>
      <c r="DL31" s="47">
        <f t="shared" si="63"/>
        <v>0</v>
      </c>
      <c r="DM31" s="47">
        <f t="shared" si="63"/>
        <v>0</v>
      </c>
      <c r="DN31" s="47">
        <f t="shared" si="63"/>
        <v>0</v>
      </c>
      <c r="DO31" s="47">
        <f t="shared" si="63"/>
        <v>0</v>
      </c>
      <c r="DP31" s="47">
        <f t="shared" si="63"/>
        <v>0</v>
      </c>
      <c r="DQ31" s="47">
        <f t="shared" si="63"/>
        <v>0</v>
      </c>
      <c r="DR31" s="47">
        <f t="shared" si="63"/>
        <v>0</v>
      </c>
      <c r="DS31" s="47">
        <f t="shared" si="63"/>
        <v>0</v>
      </c>
      <c r="DT31" s="47">
        <f t="shared" si="63"/>
        <v>0</v>
      </c>
      <c r="DU31" s="47">
        <f t="shared" si="63"/>
        <v>0</v>
      </c>
    </row>
    <row r="32" spans="1:125" ht="27.75">
      <c r="A32" s="52"/>
      <c r="B32" s="53"/>
      <c r="C32" s="10"/>
      <c r="D32" s="10"/>
      <c r="E32" s="11"/>
      <c r="F32" s="11"/>
      <c r="G32" s="11"/>
      <c r="H32" s="11"/>
      <c r="I32" s="11"/>
      <c r="J32" s="11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6"/>
      <c r="X32" s="16"/>
      <c r="Y32" s="10"/>
      <c r="Z32" s="12"/>
      <c r="AA32" s="12"/>
      <c r="AB32" s="12"/>
      <c r="AC32" s="10"/>
      <c r="AD32" s="10"/>
      <c r="AE32" s="10"/>
      <c r="AF32" s="10"/>
      <c r="AG32" s="10"/>
      <c r="AH32" s="10"/>
      <c r="AI32" s="10"/>
      <c r="AJ32" s="10"/>
      <c r="AK32" s="10"/>
      <c r="AL32" s="1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</row>
    <row r="33" spans="1:84" ht="34.5" customHeight="1">
      <c r="A33" s="52"/>
      <c r="B33" s="87" t="s">
        <v>35</v>
      </c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</row>
    <row r="34" spans="1:84" s="57" customFormat="1" ht="47.25" customHeight="1">
      <c r="A34" s="56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</row>
  </sheetData>
  <mergeCells count="29">
    <mergeCell ref="AK6:AL6"/>
    <mergeCell ref="B6:B7"/>
    <mergeCell ref="C6:D6"/>
    <mergeCell ref="A22:B22"/>
    <mergeCell ref="AB2:AN2"/>
    <mergeCell ref="A5:AH5"/>
    <mergeCell ref="A6:A7"/>
    <mergeCell ref="E6:F6"/>
    <mergeCell ref="G6:H6"/>
    <mergeCell ref="I6:J6"/>
    <mergeCell ref="U6:V6"/>
    <mergeCell ref="A3:AL3"/>
    <mergeCell ref="A4:AL4"/>
    <mergeCell ref="AP6:DU6"/>
    <mergeCell ref="B33:AL34"/>
    <mergeCell ref="W6:X6"/>
    <mergeCell ref="Y6:Z6"/>
    <mergeCell ref="AA6:AB6"/>
    <mergeCell ref="AC6:AD6"/>
    <mergeCell ref="AE6:AF6"/>
    <mergeCell ref="AG6:AH6"/>
    <mergeCell ref="K6:L6"/>
    <mergeCell ref="M6:N6"/>
    <mergeCell ref="O6:P6"/>
    <mergeCell ref="Q6:R6"/>
    <mergeCell ref="S6:T6"/>
    <mergeCell ref="A31:B31"/>
    <mergeCell ref="A30:B30"/>
    <mergeCell ref="AI6:AJ6"/>
  </mergeCells>
  <pageMargins left="0.35433070866141736" right="0.23" top="0.39370078740157483" bottom="0.43307086614173229" header="0.31496062992125984" footer="0.31496062992125984"/>
  <pageSetup paperSize="9" scale="2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мережа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Stelmah</dc:creator>
  <cp:lastModifiedBy>RePack by Diakov</cp:lastModifiedBy>
  <cp:lastPrinted>2025-09-08T11:07:55Z</cp:lastPrinted>
  <dcterms:created xsi:type="dcterms:W3CDTF">2013-08-12T09:21:30Z</dcterms:created>
  <dcterms:modified xsi:type="dcterms:W3CDTF">2025-09-10T05:41:50Z</dcterms:modified>
</cp:coreProperties>
</file>