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мережа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6" i="4"/>
  <c r="AF26"/>
  <c r="W26"/>
  <c r="X26"/>
  <c r="K26"/>
  <c r="L26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28"/>
  <c r="E28"/>
  <c r="F28"/>
  <c r="G28"/>
  <c r="H28"/>
  <c r="I28"/>
  <c r="J28"/>
  <c r="M28"/>
  <c r="N28"/>
  <c r="O28"/>
  <c r="P28"/>
  <c r="Q28"/>
  <c r="R28"/>
  <c r="S28"/>
  <c r="T28"/>
  <c r="U28"/>
  <c r="V28"/>
  <c r="Y28"/>
  <c r="Z28"/>
  <c r="AA28"/>
  <c r="AB28"/>
  <c r="AC28"/>
  <c r="AD28"/>
  <c r="AI28"/>
  <c r="AJ28"/>
  <c r="AK28"/>
  <c r="AL28"/>
  <c r="AM28"/>
  <c r="AN28"/>
  <c r="AO28"/>
  <c r="AO29" s="1"/>
  <c r="AP28"/>
  <c r="AQ28"/>
  <c r="AR28"/>
  <c r="AS28"/>
  <c r="AS29" s="1"/>
  <c r="AT28"/>
  <c r="AU28"/>
  <c r="AV28"/>
  <c r="AW28"/>
  <c r="AW29" s="1"/>
  <c r="AX28"/>
  <c r="AY28"/>
  <c r="AZ28"/>
  <c r="BA28"/>
  <c r="BA29" s="1"/>
  <c r="BB28"/>
  <c r="BC28"/>
  <c r="BD28"/>
  <c r="BE28"/>
  <c r="BE29" s="1"/>
  <c r="BF28"/>
  <c r="BG28"/>
  <c r="BH28"/>
  <c r="BI28"/>
  <c r="BI29" s="1"/>
  <c r="BJ28"/>
  <c r="BK28"/>
  <c r="BL28"/>
  <c r="BM28"/>
  <c r="BM29" s="1"/>
  <c r="BN28"/>
  <c r="BO28"/>
  <c r="BP28"/>
  <c r="BQ28"/>
  <c r="BQ29" s="1"/>
  <c r="BR28"/>
  <c r="BS28"/>
  <c r="BT28"/>
  <c r="BU28"/>
  <c r="BU29" s="1"/>
  <c r="BV28"/>
  <c r="BW28"/>
  <c r="BX28"/>
  <c r="BY28"/>
  <c r="BY29" s="1"/>
  <c r="BZ28"/>
  <c r="CA28"/>
  <c r="CB28"/>
  <c r="CC28"/>
  <c r="CC29" s="1"/>
  <c r="CD28"/>
  <c r="CE28"/>
  <c r="CF28"/>
  <c r="CG28"/>
  <c r="CG29" s="1"/>
  <c r="CH28"/>
  <c r="CI28"/>
  <c r="CJ28"/>
  <c r="CK28"/>
  <c r="CK29" s="1"/>
  <c r="CL28"/>
  <c r="CM28"/>
  <c r="CN28"/>
  <c r="CO28"/>
  <c r="CO29" s="1"/>
  <c r="CP28"/>
  <c r="CQ28"/>
  <c r="CR28"/>
  <c r="CS28"/>
  <c r="CS29" s="1"/>
  <c r="CT28"/>
  <c r="CU28"/>
  <c r="CV28"/>
  <c r="CW28"/>
  <c r="CW29" s="1"/>
  <c r="CX28"/>
  <c r="CY28"/>
  <c r="CZ28"/>
  <c r="DA28"/>
  <c r="DA29" s="1"/>
  <c r="DB28"/>
  <c r="DC28"/>
  <c r="DD28"/>
  <c r="DE28"/>
  <c r="DE29" s="1"/>
  <c r="DF28"/>
  <c r="DG28"/>
  <c r="DH28"/>
  <c r="DI28"/>
  <c r="DI29" s="1"/>
  <c r="DJ28"/>
  <c r="DK28"/>
  <c r="DL28"/>
  <c r="DM28"/>
  <c r="DM29" s="1"/>
  <c r="DN28"/>
  <c r="DO28"/>
  <c r="DP28"/>
  <c r="DQ28"/>
  <c r="DQ29" s="1"/>
  <c r="DR28"/>
  <c r="DS28"/>
  <c r="DT28"/>
  <c r="DU28"/>
  <c r="DU29" s="1"/>
  <c r="C28"/>
  <c r="AE23"/>
  <c r="AF23"/>
  <c r="AE24"/>
  <c r="AF24"/>
  <c r="AE25"/>
  <c r="AF25"/>
  <c r="AE27"/>
  <c r="AF27"/>
  <c r="AF22"/>
  <c r="AE22"/>
  <c r="W23"/>
  <c r="X23"/>
  <c r="W24"/>
  <c r="X24"/>
  <c r="W25"/>
  <c r="X25"/>
  <c r="W27"/>
  <c r="X27"/>
  <c r="K23"/>
  <c r="L23"/>
  <c r="K24"/>
  <c r="L24"/>
  <c r="L25"/>
  <c r="K27"/>
  <c r="L27"/>
  <c r="D21"/>
  <c r="E21"/>
  <c r="F21"/>
  <c r="G21"/>
  <c r="H21"/>
  <c r="I21"/>
  <c r="J21"/>
  <c r="M21"/>
  <c r="N21"/>
  <c r="O21"/>
  <c r="P21"/>
  <c r="Q21"/>
  <c r="R21"/>
  <c r="S21"/>
  <c r="T21"/>
  <c r="U21"/>
  <c r="V21"/>
  <c r="Y21"/>
  <c r="Z21"/>
  <c r="AA21"/>
  <c r="AB21"/>
  <c r="AC21"/>
  <c r="AD21"/>
  <c r="AI21"/>
  <c r="AJ21"/>
  <c r="AK21"/>
  <c r="AL21"/>
  <c r="C21"/>
  <c r="AE9"/>
  <c r="AF9"/>
  <c r="AE10"/>
  <c r="AF10"/>
  <c r="AE11"/>
  <c r="AF11"/>
  <c r="AE12"/>
  <c r="AF12"/>
  <c r="AE13"/>
  <c r="AF13"/>
  <c r="AE14"/>
  <c r="AF14"/>
  <c r="AE15"/>
  <c r="AF15"/>
  <c r="AE16"/>
  <c r="AF16"/>
  <c r="AE17"/>
  <c r="AF17"/>
  <c r="AE18"/>
  <c r="AF18"/>
  <c r="AE19"/>
  <c r="AF19"/>
  <c r="AE20"/>
  <c r="AF20"/>
  <c r="AE8"/>
  <c r="W9"/>
  <c r="X9"/>
  <c r="W10"/>
  <c r="X10"/>
  <c r="W11"/>
  <c r="X11"/>
  <c r="W12"/>
  <c r="X12"/>
  <c r="W13"/>
  <c r="X13"/>
  <c r="W14"/>
  <c r="X14"/>
  <c r="W15"/>
  <c r="X15"/>
  <c r="W16"/>
  <c r="X16"/>
  <c r="W17"/>
  <c r="X17"/>
  <c r="W18"/>
  <c r="X18"/>
  <c r="W19"/>
  <c r="X19"/>
  <c r="W20"/>
  <c r="X20"/>
  <c r="X8"/>
  <c r="W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L8"/>
  <c r="K8"/>
  <c r="DT29" l="1"/>
  <c r="DP29"/>
  <c r="DL29"/>
  <c r="DH29"/>
  <c r="DD29"/>
  <c r="CZ29"/>
  <c r="CV29"/>
  <c r="CR29"/>
  <c r="CN29"/>
  <c r="CJ29"/>
  <c r="CF29"/>
  <c r="CB29"/>
  <c r="BX29"/>
  <c r="BT29"/>
  <c r="BP29"/>
  <c r="BL29"/>
  <c r="BH29"/>
  <c r="BD29"/>
  <c r="AZ29"/>
  <c r="AV29"/>
  <c r="AR29"/>
  <c r="AN29"/>
  <c r="AG8"/>
  <c r="AH26"/>
  <c r="AG26"/>
  <c r="AF28"/>
  <c r="AE28"/>
  <c r="DS29"/>
  <c r="DG29"/>
  <c r="CY29"/>
  <c r="CQ29"/>
  <c r="CE29"/>
  <c r="BW29"/>
  <c r="BK29"/>
  <c r="BC29"/>
  <c r="AQ29"/>
  <c r="DO29"/>
  <c r="DK29"/>
  <c r="DC29"/>
  <c r="CU29"/>
  <c r="CM29"/>
  <c r="CI29"/>
  <c r="CA29"/>
  <c r="BS29"/>
  <c r="BO29"/>
  <c r="BG29"/>
  <c r="AY29"/>
  <c r="AU29"/>
  <c r="AM29"/>
  <c r="DR29"/>
  <c r="DN29"/>
  <c r="DJ29"/>
  <c r="DF29"/>
  <c r="DB29"/>
  <c r="CX29"/>
  <c r="CT29"/>
  <c r="CP29"/>
  <c r="CL29"/>
  <c r="CH29"/>
  <c r="CD29"/>
  <c r="BZ29"/>
  <c r="BV29"/>
  <c r="BR29"/>
  <c r="BN29"/>
  <c r="BJ29"/>
  <c r="BF29"/>
  <c r="BB29"/>
  <c r="AX29"/>
  <c r="AT29"/>
  <c r="AP29"/>
  <c r="AG13"/>
  <c r="AG9"/>
  <c r="S29"/>
  <c r="O29"/>
  <c r="U29"/>
  <c r="Q29"/>
  <c r="M29"/>
  <c r="E29"/>
  <c r="I29"/>
  <c r="AG17"/>
  <c r="AD29"/>
  <c r="T29"/>
  <c r="P29"/>
  <c r="J29"/>
  <c r="F29"/>
  <c r="R29"/>
  <c r="N29"/>
  <c r="H29"/>
  <c r="AG20"/>
  <c r="AG16"/>
  <c r="AG12"/>
  <c r="X21"/>
  <c r="AH19"/>
  <c r="AH15"/>
  <c r="AH11"/>
  <c r="AL29"/>
  <c r="AC29"/>
  <c r="AG19"/>
  <c r="AG15"/>
  <c r="AG11"/>
  <c r="W21"/>
  <c r="AH18"/>
  <c r="AH14"/>
  <c r="AH10"/>
  <c r="L21"/>
  <c r="AG14"/>
  <c r="AG10"/>
  <c r="AH17"/>
  <c r="AH13"/>
  <c r="AH9"/>
  <c r="V29"/>
  <c r="D29"/>
  <c r="AE21"/>
  <c r="AH20"/>
  <c r="AH16"/>
  <c r="AH12"/>
  <c r="AB29"/>
  <c r="AA29"/>
  <c r="Z29"/>
  <c r="AG18"/>
  <c r="Y29"/>
  <c r="AI29"/>
  <c r="AJ29"/>
  <c r="AK29"/>
  <c r="G29"/>
  <c r="K21"/>
  <c r="AG23"/>
  <c r="AG24"/>
  <c r="AH24"/>
  <c r="AH23"/>
  <c r="L22"/>
  <c r="L28" l="1"/>
  <c r="L29" s="1"/>
  <c r="AG21"/>
  <c r="AH25" l="1"/>
  <c r="AG27"/>
  <c r="AE29" l="1"/>
  <c r="AH27"/>
  <c r="X22"/>
  <c r="X28" l="1"/>
  <c r="X29" s="1"/>
  <c r="W22"/>
  <c r="K22"/>
  <c r="AF8"/>
  <c r="AF21" s="1"/>
  <c r="W28" l="1"/>
  <c r="W29" s="1"/>
  <c r="AF29"/>
  <c r="AH8"/>
  <c r="AH21" s="1"/>
  <c r="AG22"/>
  <c r="AH22"/>
  <c r="AH28" s="1"/>
  <c r="C29"/>
  <c r="K25"/>
  <c r="K28" l="1"/>
  <c r="K29" s="1"/>
  <c r="AH29"/>
  <c r="AG25"/>
  <c r="AG28" l="1"/>
  <c r="AG29" s="1"/>
</calcChain>
</file>

<file path=xl/sharedStrings.xml><?xml version="1.0" encoding="utf-8"?>
<sst xmlns="http://schemas.openxmlformats.org/spreadsheetml/2006/main" count="89" uniqueCount="55">
  <si>
    <t>№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</si>
  <si>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</si>
  <si>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</si>
  <si>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</si>
  <si>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</si>
  <si>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</si>
  <si>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</si>
  <si>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</si>
  <si>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</si>
  <si>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</si>
  <si>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</si>
  <si>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</si>
  <si>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</si>
  <si>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</si>
  <si>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Усього 1-11  класи</t>
  </si>
  <si>
    <t>класів</t>
  </si>
  <si>
    <t>учнів</t>
  </si>
  <si>
    <t>ГПД</t>
  </si>
  <si>
    <t>ІІ зміна</t>
  </si>
  <si>
    <t>груп</t>
  </si>
  <si>
    <t>12 клас</t>
  </si>
  <si>
    <t xml:space="preserve">Назва закладу                                    </t>
  </si>
  <si>
    <t>ТОВ "Центр корекції і розвитку дитини "Сіалія"</t>
  </si>
  <si>
    <t>Разом</t>
  </si>
  <si>
    <t>ТОВ "ЗЗСО-гімназія "Фортуна"</t>
  </si>
  <si>
    <t>15</t>
  </si>
  <si>
    <t>16</t>
  </si>
  <si>
    <t>17</t>
  </si>
  <si>
    <t>Мережа  закладів загальної середньої освіти  Броварської міської територіальної громади</t>
  </si>
  <si>
    <r>
      <rPr>
        <b/>
        <sz val="28"/>
        <rFont val="Times New Roman"/>
        <family val="1"/>
        <charset val="204"/>
      </rPr>
      <t>Разом   10-11  клас</t>
    </r>
    <r>
      <rPr>
        <sz val="28"/>
        <rFont val="Times New Roman"/>
        <family val="1"/>
        <charset val="204"/>
      </rPr>
      <t>и</t>
    </r>
  </si>
  <si>
    <t>Всього комунальної власності</t>
  </si>
  <si>
    <t>Всього приватної власності</t>
  </si>
  <si>
    <t>18</t>
  </si>
  <si>
    <t>Броварський ліцей № 1 </t>
  </si>
  <si>
    <t>Броварський ліцей  № 3 </t>
  </si>
  <si>
    <t>Броварський ліцей № 6</t>
  </si>
  <si>
    <t>Броварський ліцей № 7</t>
  </si>
  <si>
    <t>Броварський ліцей № 8</t>
  </si>
  <si>
    <t>Броварський ліцей № 9</t>
  </si>
  <si>
    <t>Броварський ліцей № 10</t>
  </si>
  <si>
    <t>Броварський ліцей № 11</t>
  </si>
  <si>
    <t xml:space="preserve">Княжицький ліцей </t>
  </si>
  <si>
    <t xml:space="preserve">Требухівський ліцей </t>
  </si>
  <si>
    <t>Броварський ліцей № 4 
ім. С.І. Олійника</t>
  </si>
  <si>
    <t>Броварський ліцей № 5 
ім. Василя Стуса</t>
  </si>
  <si>
    <t>Броварський ліцей № 2 
ім. В.О. Сухомлинського</t>
  </si>
  <si>
    <t>19</t>
  </si>
  <si>
    <t>20</t>
  </si>
  <si>
    <t>ПЗ ЗЗСО "Броварська гімназія "Юнік"</t>
  </si>
  <si>
    <r>
      <rPr>
        <b/>
        <sz val="22"/>
        <rFont val="Times New Roman"/>
        <family val="1"/>
        <charset val="204"/>
      </rPr>
      <t xml:space="preserve">ТОВ "Броварська гімназія  "Мозаїка"  </t>
    </r>
    <r>
      <rPr>
        <b/>
        <sz val="28"/>
        <rFont val="Times New Roman"/>
        <family val="1"/>
        <charset val="204"/>
      </rPr>
      <t xml:space="preserve"> </t>
    </r>
  </si>
  <si>
    <t>ТОВ "Броварська гімназія "Мономакс"</t>
  </si>
  <si>
    <t>ПЗ ЗЗСО "Ліцей  "Перспективи"</t>
  </si>
  <si>
    <t xml:space="preserve">на 2024/2025 навчальний рік </t>
  </si>
  <si>
    <t>Міський голова                                                                                                                                                              Ігор САПОЖКО</t>
  </si>
  <si>
    <t xml:space="preserve">Додаток 1
ЗАТВЕРДЖЕНО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______________ № ______
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</si>
</sst>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8"/>
      <name val="Arial"/>
      <family val="2"/>
      <charset val="204"/>
    </font>
    <font>
      <sz val="18"/>
      <color indexed="10"/>
      <name val="Arial"/>
      <family val="2"/>
      <charset val="204"/>
    </font>
    <font>
      <b/>
      <sz val="22"/>
      <name val="Times New Roman"/>
      <family val="1"/>
      <charset val="204"/>
    </font>
    <font>
      <b/>
      <sz val="1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22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Arial"/>
      <family val="2"/>
      <charset val="204"/>
    </font>
    <font>
      <sz val="24"/>
      <name val="Arial"/>
      <family val="2"/>
      <charset val="204"/>
    </font>
    <font>
      <sz val="28"/>
      <name val="Arial"/>
      <family val="2"/>
      <charset val="204"/>
    </font>
    <font>
      <sz val="28"/>
      <name val="Times New Roman"/>
      <family val="1"/>
      <charset val="204"/>
    </font>
    <font>
      <sz val="18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24"/>
      <color indexed="10"/>
      <name val="Arial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36"/>
      <color theme="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3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29"/>
      <name val="Times New Roman"/>
      <family val="1"/>
      <charset val="204"/>
    </font>
    <font>
      <sz val="24"/>
      <name val="Times New Roman"/>
      <family val="1"/>
      <charset val="204"/>
    </font>
    <font>
      <sz val="3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4" fillId="0" borderId="0" xfId="0" applyFont="1"/>
    <xf numFmtId="1" fontId="1" fillId="0" borderId="0" xfId="0" applyNumberFormat="1" applyFont="1"/>
    <xf numFmtId="0" fontId="6" fillId="2" borderId="0" xfId="0" applyFont="1" applyFill="1"/>
    <xf numFmtId="0" fontId="7" fillId="2" borderId="0" xfId="0" applyFont="1" applyFill="1"/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" fontId="11" fillId="0" borderId="0" xfId="0" applyNumberFormat="1" applyFont="1" applyBorder="1"/>
    <xf numFmtId="0" fontId="11" fillId="0" borderId="0" xfId="0" applyFont="1"/>
    <xf numFmtId="0" fontId="16" fillId="0" borderId="0" xfId="0" applyFont="1"/>
    <xf numFmtId="0" fontId="10" fillId="0" borderId="0" xfId="0" applyFont="1" applyFill="1"/>
    <xf numFmtId="0" fontId="8" fillId="0" borderId="0" xfId="0" applyFont="1" applyBorder="1"/>
    <xf numFmtId="0" fontId="9" fillId="0" borderId="0" xfId="0" applyFont="1" applyFill="1"/>
    <xf numFmtId="0" fontId="7" fillId="2" borderId="0" xfId="0" applyFont="1" applyFill="1" applyBorder="1"/>
    <xf numFmtId="0" fontId="9" fillId="0" borderId="0" xfId="0" applyFont="1" applyFill="1" applyBorder="1"/>
    <xf numFmtId="0" fontId="6" fillId="2" borderId="14" xfId="0" applyFont="1" applyFill="1" applyBorder="1"/>
    <xf numFmtId="0" fontId="18" fillId="2" borderId="0" xfId="0" applyFont="1" applyFill="1" applyBorder="1"/>
    <xf numFmtId="0" fontId="20" fillId="2" borderId="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textRotation="90" wrapText="1"/>
    </xf>
    <xf numFmtId="0" fontId="13" fillId="4" borderId="2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textRotation="90" wrapText="1"/>
    </xf>
    <xf numFmtId="0" fontId="24" fillId="2" borderId="2" xfId="0" applyFont="1" applyFill="1" applyBorder="1" applyAlignment="1">
      <alignment vertical="top"/>
    </xf>
    <xf numFmtId="0" fontId="13" fillId="4" borderId="2" xfId="0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right" vertical="top"/>
    </xf>
    <xf numFmtId="0" fontId="25" fillId="0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right" vertical="top"/>
    </xf>
    <xf numFmtId="1" fontId="13" fillId="4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right" vertical="top"/>
    </xf>
    <xf numFmtId="0" fontId="13" fillId="0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3" fillId="3" borderId="2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top" wrapText="1"/>
    </xf>
    <xf numFmtId="2" fontId="8" fillId="0" borderId="2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15" fillId="0" borderId="0" xfId="0" applyFont="1"/>
    <xf numFmtId="0" fontId="19" fillId="2" borderId="14" xfId="0" applyFont="1" applyFill="1" applyBorder="1" applyAlignment="1">
      <alignment horizontal="center" vertical="center" wrapTex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13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right" vertical="center"/>
    </xf>
    <xf numFmtId="0" fontId="21" fillId="4" borderId="6" xfId="0" applyFont="1" applyFill="1" applyBorder="1" applyAlignment="1">
      <alignment horizontal="right" vertical="center"/>
    </xf>
    <xf numFmtId="0" fontId="27" fillId="0" borderId="9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 wrapText="1"/>
    </xf>
    <xf numFmtId="49" fontId="17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7" fillId="2" borderId="2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U32"/>
  <sheetViews>
    <sheetView tabSelected="1" zoomScale="30" zoomScaleNormal="30" zoomScaleSheetLayoutView="35" zoomScalePageLayoutView="25" workbookViewId="0">
      <selection activeCell="AG6" sqref="AG6:AH6"/>
    </sheetView>
  </sheetViews>
  <sheetFormatPr defaultColWidth="19.42578125" defaultRowHeight="14.25"/>
  <cols>
    <col min="1" max="1" width="8.28515625" style="70" customWidth="1"/>
    <col min="2" max="2" width="56.42578125" style="71" customWidth="1"/>
    <col min="3" max="3" width="11.85546875" style="1" customWidth="1"/>
    <col min="4" max="4" width="16.42578125" style="1" bestFit="1" customWidth="1"/>
    <col min="5" max="5" width="11.140625" style="1" customWidth="1"/>
    <col min="6" max="6" width="16.7109375" style="1" customWidth="1"/>
    <col min="7" max="7" width="11.28515625" style="1" customWidth="1"/>
    <col min="8" max="8" width="17.85546875" style="1" customWidth="1"/>
    <col min="9" max="9" width="10.42578125" style="1" customWidth="1"/>
    <col min="10" max="10" width="15.5703125" style="1" customWidth="1"/>
    <col min="11" max="11" width="16.7109375" style="1" customWidth="1"/>
    <col min="12" max="12" width="16.42578125" style="1" bestFit="1" customWidth="1"/>
    <col min="13" max="13" width="10.7109375" style="1" customWidth="1"/>
    <col min="14" max="14" width="16.42578125" style="1" bestFit="1" customWidth="1"/>
    <col min="15" max="15" width="10.28515625" style="1" customWidth="1"/>
    <col min="16" max="16" width="16.7109375" style="1" customWidth="1"/>
    <col min="17" max="17" width="9.7109375" style="1" customWidth="1"/>
    <col min="18" max="18" width="16.7109375" style="1" customWidth="1"/>
    <col min="19" max="19" width="10.140625" style="1" customWidth="1"/>
    <col min="20" max="20" width="16.42578125" style="1" bestFit="1" customWidth="1"/>
    <col min="21" max="21" width="11.7109375" style="1" customWidth="1"/>
    <col min="22" max="22" width="16.7109375" style="1" customWidth="1"/>
    <col min="23" max="23" width="16.42578125" style="1" customWidth="1"/>
    <col min="24" max="24" width="16.42578125" style="1" bestFit="1" customWidth="1"/>
    <col min="25" max="25" width="10.85546875" style="1" customWidth="1"/>
    <col min="26" max="26" width="17.140625" style="5" customWidth="1"/>
    <col min="27" max="27" width="11" style="5" customWidth="1"/>
    <col min="28" max="28" width="15" style="5" customWidth="1"/>
    <col min="29" max="29" width="6.42578125" style="1" hidden="1" customWidth="1"/>
    <col min="30" max="30" width="7.7109375" style="1" hidden="1" customWidth="1"/>
    <col min="31" max="31" width="12.28515625" style="1" customWidth="1"/>
    <col min="32" max="32" width="16.7109375" style="1" customWidth="1"/>
    <col min="33" max="33" width="14.28515625" style="1" customWidth="1"/>
    <col min="34" max="34" width="20.140625" style="1" customWidth="1"/>
    <col min="35" max="35" width="12.28515625" style="1" customWidth="1"/>
    <col min="36" max="36" width="16.42578125" style="1" customWidth="1"/>
    <col min="37" max="37" width="13.28515625" style="1" customWidth="1"/>
    <col min="38" max="38" width="20.5703125" style="1" customWidth="1"/>
    <col min="39" max="39" width="2.5703125" style="1" hidden="1" customWidth="1"/>
    <col min="40" max="40" width="3.85546875" style="1" hidden="1" customWidth="1"/>
    <col min="41" max="68" width="9.140625" style="1" hidden="1" customWidth="1"/>
    <col min="69" max="69" width="4.7109375" style="1" hidden="1" customWidth="1"/>
    <col min="70" max="90" width="9.140625" style="1" hidden="1" customWidth="1"/>
    <col min="91" max="91" width="8.42578125" style="1" hidden="1" customWidth="1"/>
    <col min="92" max="97" width="9.140625" style="1" hidden="1" customWidth="1"/>
    <col min="98" max="98" width="5" style="1" hidden="1" customWidth="1"/>
    <col min="99" max="125" width="9.140625" style="1" hidden="1" customWidth="1"/>
    <col min="126" max="16384" width="19.42578125" style="1"/>
  </cols>
  <sheetData>
    <row r="2" spans="1:125" ht="286.5" customHeight="1">
      <c r="AB2" s="91" t="s">
        <v>54</v>
      </c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125" ht="76.5" customHeight="1">
      <c r="A3" s="96" t="s">
        <v>28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1:125" ht="45.75" customHeight="1">
      <c r="A4" s="96" t="s">
        <v>52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</row>
    <row r="5" spans="1:125" s="14" customFormat="1" ht="28.5" customHeight="1" thickBot="1">
      <c r="A5" s="93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</row>
    <row r="6" spans="1:125" s="6" customFormat="1" ht="85.5" customHeight="1" thickBot="1">
      <c r="A6" s="95" t="s">
        <v>0</v>
      </c>
      <c r="B6" s="90" t="s">
        <v>21</v>
      </c>
      <c r="C6" s="83" t="s">
        <v>1</v>
      </c>
      <c r="D6" s="83"/>
      <c r="E6" s="83" t="s">
        <v>2</v>
      </c>
      <c r="F6" s="83"/>
      <c r="G6" s="83" t="s">
        <v>3</v>
      </c>
      <c r="H6" s="83"/>
      <c r="I6" s="83" t="s">
        <v>4</v>
      </c>
      <c r="J6" s="83"/>
      <c r="K6" s="81" t="s">
        <v>5</v>
      </c>
      <c r="L6" s="81"/>
      <c r="M6" s="83" t="s">
        <v>6</v>
      </c>
      <c r="N6" s="83"/>
      <c r="O6" s="83" t="s">
        <v>7</v>
      </c>
      <c r="P6" s="83"/>
      <c r="Q6" s="83" t="s">
        <v>8</v>
      </c>
      <c r="R6" s="83"/>
      <c r="S6" s="83" t="s">
        <v>9</v>
      </c>
      <c r="T6" s="83"/>
      <c r="U6" s="83" t="s">
        <v>10</v>
      </c>
      <c r="V6" s="83"/>
      <c r="W6" s="81" t="s">
        <v>11</v>
      </c>
      <c r="X6" s="82"/>
      <c r="Y6" s="83" t="s">
        <v>12</v>
      </c>
      <c r="Z6" s="83"/>
      <c r="AA6" s="83" t="s">
        <v>13</v>
      </c>
      <c r="AB6" s="83"/>
      <c r="AC6" s="83" t="s">
        <v>20</v>
      </c>
      <c r="AD6" s="83"/>
      <c r="AE6" s="82" t="s">
        <v>29</v>
      </c>
      <c r="AF6" s="82"/>
      <c r="AG6" s="84" t="s">
        <v>14</v>
      </c>
      <c r="AH6" s="84"/>
      <c r="AI6" s="89" t="s">
        <v>17</v>
      </c>
      <c r="AJ6" s="89"/>
      <c r="AK6" s="89" t="s">
        <v>18</v>
      </c>
      <c r="AL6" s="89"/>
      <c r="AM6" s="20"/>
      <c r="AN6" s="20"/>
      <c r="AO6" s="20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</row>
    <row r="7" spans="1:125" s="6" customFormat="1" ht="116.25" customHeight="1" thickBot="1">
      <c r="A7" s="95"/>
      <c r="B7" s="90"/>
      <c r="C7" s="46" t="s">
        <v>15</v>
      </c>
      <c r="D7" s="46" t="s">
        <v>16</v>
      </c>
      <c r="E7" s="46" t="s">
        <v>15</v>
      </c>
      <c r="F7" s="46" t="s">
        <v>16</v>
      </c>
      <c r="G7" s="46" t="s">
        <v>15</v>
      </c>
      <c r="H7" s="46" t="s">
        <v>16</v>
      </c>
      <c r="I7" s="46" t="s">
        <v>15</v>
      </c>
      <c r="J7" s="46" t="s">
        <v>16</v>
      </c>
      <c r="K7" s="47" t="s">
        <v>15</v>
      </c>
      <c r="L7" s="47" t="s">
        <v>16</v>
      </c>
      <c r="M7" s="46" t="s">
        <v>15</v>
      </c>
      <c r="N7" s="46" t="s">
        <v>16</v>
      </c>
      <c r="O7" s="46" t="s">
        <v>15</v>
      </c>
      <c r="P7" s="46" t="s">
        <v>16</v>
      </c>
      <c r="Q7" s="46" t="s">
        <v>15</v>
      </c>
      <c r="R7" s="46" t="s">
        <v>16</v>
      </c>
      <c r="S7" s="46" t="s">
        <v>15</v>
      </c>
      <c r="T7" s="46" t="s">
        <v>16</v>
      </c>
      <c r="U7" s="46" t="s">
        <v>15</v>
      </c>
      <c r="V7" s="46" t="s">
        <v>16</v>
      </c>
      <c r="W7" s="47" t="s">
        <v>15</v>
      </c>
      <c r="X7" s="47" t="s">
        <v>16</v>
      </c>
      <c r="Y7" s="46" t="s">
        <v>15</v>
      </c>
      <c r="Z7" s="46" t="s">
        <v>16</v>
      </c>
      <c r="AA7" s="46" t="s">
        <v>15</v>
      </c>
      <c r="AB7" s="46" t="s">
        <v>16</v>
      </c>
      <c r="AC7" s="46" t="s">
        <v>15</v>
      </c>
      <c r="AD7" s="46" t="s">
        <v>16</v>
      </c>
      <c r="AE7" s="47" t="s">
        <v>15</v>
      </c>
      <c r="AF7" s="47" t="s">
        <v>16</v>
      </c>
      <c r="AG7" s="48" t="s">
        <v>15</v>
      </c>
      <c r="AH7" s="48" t="s">
        <v>16</v>
      </c>
      <c r="AI7" s="46" t="s">
        <v>19</v>
      </c>
      <c r="AJ7" s="46" t="s">
        <v>16</v>
      </c>
      <c r="AK7" s="46" t="s">
        <v>15</v>
      </c>
      <c r="AL7" s="46" t="s">
        <v>16</v>
      </c>
      <c r="AM7" s="9"/>
      <c r="AN7" s="9"/>
      <c r="AO7" s="9"/>
      <c r="AP7" s="8" t="s">
        <v>16</v>
      </c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</row>
    <row r="8" spans="1:125" s="7" customFormat="1" ht="66" customHeight="1">
      <c r="A8" s="49">
        <v>1</v>
      </c>
      <c r="B8" s="64" t="s">
        <v>33</v>
      </c>
      <c r="C8" s="74">
        <v>2</v>
      </c>
      <c r="D8" s="74">
        <v>46</v>
      </c>
      <c r="E8" s="74">
        <v>2</v>
      </c>
      <c r="F8" s="74">
        <v>51</v>
      </c>
      <c r="G8" s="74">
        <v>3</v>
      </c>
      <c r="H8" s="74">
        <v>74</v>
      </c>
      <c r="I8" s="74">
        <v>3</v>
      </c>
      <c r="J8" s="74">
        <v>69</v>
      </c>
      <c r="K8" s="50">
        <f>SUM(C8,E8,G8,I8)</f>
        <v>10</v>
      </c>
      <c r="L8" s="50">
        <f>SUM(D8,F8,H8,J8)</f>
        <v>240</v>
      </c>
      <c r="M8" s="74">
        <v>3</v>
      </c>
      <c r="N8" s="74">
        <v>72</v>
      </c>
      <c r="O8" s="74">
        <v>4</v>
      </c>
      <c r="P8" s="74">
        <v>86</v>
      </c>
      <c r="Q8" s="74">
        <v>3</v>
      </c>
      <c r="R8" s="74">
        <v>81</v>
      </c>
      <c r="S8" s="74">
        <v>3</v>
      </c>
      <c r="T8" s="74">
        <v>69</v>
      </c>
      <c r="U8" s="74">
        <v>4</v>
      </c>
      <c r="V8" s="74">
        <v>86</v>
      </c>
      <c r="W8" s="50">
        <f>SUM(M8,O8,Q8,S8,U8)</f>
        <v>17</v>
      </c>
      <c r="X8" s="50">
        <f>SUM(N8,P8,R8,T8,V8)</f>
        <v>394</v>
      </c>
      <c r="Y8" s="74">
        <v>2</v>
      </c>
      <c r="Z8" s="74">
        <v>59</v>
      </c>
      <c r="AA8" s="74">
        <v>2</v>
      </c>
      <c r="AB8" s="74">
        <v>54</v>
      </c>
      <c r="AC8" s="39"/>
      <c r="AD8" s="39"/>
      <c r="AE8" s="51">
        <f t="shared" ref="AE8" si="0">Y8+AA8</f>
        <v>4</v>
      </c>
      <c r="AF8" s="51">
        <f t="shared" ref="AF8" si="1">Z8+AB8</f>
        <v>113</v>
      </c>
      <c r="AG8" s="52">
        <f>SUM(K8,W8,AE8)</f>
        <v>31</v>
      </c>
      <c r="AH8" s="52">
        <f>SUM(L8,X8,AF8)</f>
        <v>747</v>
      </c>
      <c r="AI8" s="40">
        <v>2</v>
      </c>
      <c r="AJ8" s="40">
        <v>60</v>
      </c>
      <c r="AK8" s="40">
        <v>11</v>
      </c>
      <c r="AL8" s="40">
        <v>260</v>
      </c>
      <c r="AM8" s="22"/>
      <c r="AN8" s="23"/>
      <c r="AO8" s="24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</row>
    <row r="9" spans="1:125" s="7" customFormat="1" ht="66" customHeight="1">
      <c r="A9" s="49">
        <v>2</v>
      </c>
      <c r="B9" s="64" t="s">
        <v>45</v>
      </c>
      <c r="C9" s="40">
        <v>5</v>
      </c>
      <c r="D9" s="40">
        <v>119</v>
      </c>
      <c r="E9" s="40">
        <v>5</v>
      </c>
      <c r="F9" s="40">
        <v>147</v>
      </c>
      <c r="G9" s="40">
        <v>5</v>
      </c>
      <c r="H9" s="40">
        <v>155</v>
      </c>
      <c r="I9" s="40">
        <v>7</v>
      </c>
      <c r="J9" s="40">
        <v>194</v>
      </c>
      <c r="K9" s="50">
        <f t="shared" ref="K9:K20" si="2">SUM(C9,E9,G9,I9)</f>
        <v>22</v>
      </c>
      <c r="L9" s="50">
        <f t="shared" ref="L9:L20" si="3">SUM(D9,F9,H9,J9)</f>
        <v>615</v>
      </c>
      <c r="M9" s="40">
        <v>6</v>
      </c>
      <c r="N9" s="40">
        <v>183</v>
      </c>
      <c r="O9" s="40">
        <v>7</v>
      </c>
      <c r="P9" s="40">
        <v>184</v>
      </c>
      <c r="Q9" s="40">
        <v>7</v>
      </c>
      <c r="R9" s="40">
        <v>185</v>
      </c>
      <c r="S9" s="40">
        <v>7</v>
      </c>
      <c r="T9" s="40">
        <v>188</v>
      </c>
      <c r="U9" s="40">
        <v>6</v>
      </c>
      <c r="V9" s="40">
        <v>166</v>
      </c>
      <c r="W9" s="50">
        <f t="shared" ref="W9:W20" si="4">SUM(M9,O9,Q9,S9,U9)</f>
        <v>33</v>
      </c>
      <c r="X9" s="50">
        <f t="shared" ref="X9:X20" si="5">SUM(N9,P9,R9,T9,V9)</f>
        <v>906</v>
      </c>
      <c r="Y9" s="40">
        <v>3</v>
      </c>
      <c r="Z9" s="41">
        <v>101</v>
      </c>
      <c r="AA9" s="41">
        <v>3</v>
      </c>
      <c r="AB9" s="41">
        <v>81</v>
      </c>
      <c r="AC9" s="40"/>
      <c r="AD9" s="40"/>
      <c r="AE9" s="51">
        <f t="shared" ref="AE9:AE20" si="6">Y9+AA9</f>
        <v>6</v>
      </c>
      <c r="AF9" s="51">
        <f t="shared" ref="AF9:AF20" si="7">Z9+AB9</f>
        <v>182</v>
      </c>
      <c r="AG9" s="52">
        <f t="shared" ref="AG9:AG20" si="8">SUM(K9,W9,AE9)</f>
        <v>61</v>
      </c>
      <c r="AH9" s="52">
        <f t="shared" ref="AH9:AH20" si="9">SUM(L9,X9,AF9)</f>
        <v>1703</v>
      </c>
      <c r="AI9" s="40">
        <v>5</v>
      </c>
      <c r="AJ9" s="40">
        <v>164</v>
      </c>
      <c r="AK9" s="40">
        <v>21</v>
      </c>
      <c r="AL9" s="40">
        <v>585</v>
      </c>
      <c r="AM9" s="26"/>
      <c r="AN9" s="27"/>
      <c r="AO9" s="28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</row>
    <row r="10" spans="1:125" s="7" customFormat="1" ht="51.75" customHeight="1">
      <c r="A10" s="49">
        <v>3</v>
      </c>
      <c r="B10" s="64" t="s">
        <v>34</v>
      </c>
      <c r="C10" s="40">
        <v>3</v>
      </c>
      <c r="D10" s="40">
        <v>91</v>
      </c>
      <c r="E10" s="40">
        <v>3</v>
      </c>
      <c r="F10" s="40">
        <v>77</v>
      </c>
      <c r="G10" s="40">
        <v>3</v>
      </c>
      <c r="H10" s="40">
        <v>96</v>
      </c>
      <c r="I10" s="40">
        <v>4</v>
      </c>
      <c r="J10" s="40">
        <v>111</v>
      </c>
      <c r="K10" s="50">
        <f t="shared" si="2"/>
        <v>13</v>
      </c>
      <c r="L10" s="50">
        <f t="shared" si="3"/>
        <v>375</v>
      </c>
      <c r="M10" s="40">
        <v>4</v>
      </c>
      <c r="N10" s="40">
        <v>119</v>
      </c>
      <c r="O10" s="40">
        <v>3</v>
      </c>
      <c r="P10" s="40">
        <v>90</v>
      </c>
      <c r="Q10" s="40">
        <v>3</v>
      </c>
      <c r="R10" s="40">
        <v>83</v>
      </c>
      <c r="S10" s="40">
        <v>3</v>
      </c>
      <c r="T10" s="40">
        <v>83</v>
      </c>
      <c r="U10" s="40">
        <v>3</v>
      </c>
      <c r="V10" s="40">
        <v>86</v>
      </c>
      <c r="W10" s="50">
        <f t="shared" si="4"/>
        <v>16</v>
      </c>
      <c r="X10" s="50">
        <f t="shared" si="5"/>
        <v>461</v>
      </c>
      <c r="Y10" s="40">
        <v>2</v>
      </c>
      <c r="Z10" s="41">
        <v>56</v>
      </c>
      <c r="AA10" s="41">
        <v>2</v>
      </c>
      <c r="AB10" s="41">
        <v>52</v>
      </c>
      <c r="AC10" s="40"/>
      <c r="AD10" s="40"/>
      <c r="AE10" s="51">
        <f t="shared" si="6"/>
        <v>4</v>
      </c>
      <c r="AF10" s="51">
        <f t="shared" si="7"/>
        <v>108</v>
      </c>
      <c r="AG10" s="52">
        <f t="shared" si="8"/>
        <v>33</v>
      </c>
      <c r="AH10" s="52">
        <f t="shared" si="9"/>
        <v>944</v>
      </c>
      <c r="AI10" s="40">
        <v>3.5</v>
      </c>
      <c r="AJ10" s="40">
        <v>142</v>
      </c>
      <c r="AK10" s="40"/>
      <c r="AL10" s="40"/>
      <c r="AM10" s="26"/>
      <c r="AN10" s="27"/>
      <c r="AO10" s="28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</row>
    <row r="11" spans="1:125" s="7" customFormat="1" ht="58.5" customHeight="1">
      <c r="A11" s="49">
        <v>4</v>
      </c>
      <c r="B11" s="64" t="s">
        <v>43</v>
      </c>
      <c r="C11" s="40">
        <v>5</v>
      </c>
      <c r="D11" s="40">
        <v>129</v>
      </c>
      <c r="E11" s="40">
        <v>4</v>
      </c>
      <c r="F11" s="40">
        <v>114</v>
      </c>
      <c r="G11" s="40">
        <v>5</v>
      </c>
      <c r="H11" s="40">
        <v>139</v>
      </c>
      <c r="I11" s="40">
        <v>5</v>
      </c>
      <c r="J11" s="40">
        <v>141</v>
      </c>
      <c r="K11" s="50">
        <f t="shared" si="2"/>
        <v>19</v>
      </c>
      <c r="L11" s="50">
        <f t="shared" si="3"/>
        <v>523</v>
      </c>
      <c r="M11" s="40">
        <v>6</v>
      </c>
      <c r="N11" s="40">
        <v>145</v>
      </c>
      <c r="O11" s="40">
        <v>5</v>
      </c>
      <c r="P11" s="40">
        <v>123</v>
      </c>
      <c r="Q11" s="40">
        <v>6</v>
      </c>
      <c r="R11" s="40">
        <v>159</v>
      </c>
      <c r="S11" s="40">
        <v>4</v>
      </c>
      <c r="T11" s="40">
        <v>118</v>
      </c>
      <c r="U11" s="40">
        <v>4</v>
      </c>
      <c r="V11" s="40">
        <v>104</v>
      </c>
      <c r="W11" s="50">
        <f t="shared" si="4"/>
        <v>25</v>
      </c>
      <c r="X11" s="50">
        <f t="shared" si="5"/>
        <v>649</v>
      </c>
      <c r="Y11" s="40">
        <v>3</v>
      </c>
      <c r="Z11" s="40">
        <v>103</v>
      </c>
      <c r="AA11" s="40">
        <v>3</v>
      </c>
      <c r="AB11" s="40">
        <v>95</v>
      </c>
      <c r="AC11" s="40"/>
      <c r="AD11" s="40"/>
      <c r="AE11" s="51">
        <f t="shared" si="6"/>
        <v>6</v>
      </c>
      <c r="AF11" s="51">
        <f t="shared" si="7"/>
        <v>198</v>
      </c>
      <c r="AG11" s="52">
        <f t="shared" si="8"/>
        <v>50</v>
      </c>
      <c r="AH11" s="52">
        <f t="shared" si="9"/>
        <v>1370</v>
      </c>
      <c r="AI11" s="40">
        <v>4</v>
      </c>
      <c r="AJ11" s="40">
        <v>128</v>
      </c>
      <c r="AK11" s="40">
        <v>20</v>
      </c>
      <c r="AL11" s="40">
        <v>557</v>
      </c>
      <c r="AM11" s="26"/>
      <c r="AN11" s="27"/>
      <c r="AO11" s="28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</row>
    <row r="12" spans="1:125" s="7" customFormat="1" ht="55.5" customHeight="1">
      <c r="A12" s="49">
        <v>5</v>
      </c>
      <c r="B12" s="64" t="s">
        <v>44</v>
      </c>
      <c r="C12" s="73">
        <v>8</v>
      </c>
      <c r="D12" s="73">
        <v>202</v>
      </c>
      <c r="E12" s="73">
        <v>8</v>
      </c>
      <c r="F12" s="73">
        <v>243</v>
      </c>
      <c r="G12" s="73">
        <v>8</v>
      </c>
      <c r="H12" s="73">
        <v>221</v>
      </c>
      <c r="I12" s="73">
        <v>8</v>
      </c>
      <c r="J12" s="73">
        <v>251</v>
      </c>
      <c r="K12" s="50">
        <f t="shared" si="2"/>
        <v>32</v>
      </c>
      <c r="L12" s="50">
        <f t="shared" si="3"/>
        <v>917</v>
      </c>
      <c r="M12" s="73">
        <v>8</v>
      </c>
      <c r="N12" s="73">
        <v>225</v>
      </c>
      <c r="O12" s="73">
        <v>7</v>
      </c>
      <c r="P12" s="73">
        <v>247</v>
      </c>
      <c r="Q12" s="73">
        <v>6</v>
      </c>
      <c r="R12" s="73">
        <v>199</v>
      </c>
      <c r="S12" s="73">
        <v>5</v>
      </c>
      <c r="T12" s="73">
        <v>157</v>
      </c>
      <c r="U12" s="73">
        <v>5</v>
      </c>
      <c r="V12" s="73">
        <v>166</v>
      </c>
      <c r="W12" s="50">
        <f t="shared" si="4"/>
        <v>31</v>
      </c>
      <c r="X12" s="50">
        <f t="shared" si="5"/>
        <v>994</v>
      </c>
      <c r="Y12" s="73">
        <v>4</v>
      </c>
      <c r="Z12" s="73">
        <v>130</v>
      </c>
      <c r="AA12" s="73">
        <v>3</v>
      </c>
      <c r="AB12" s="73">
        <v>113</v>
      </c>
      <c r="AC12" s="40"/>
      <c r="AD12" s="40"/>
      <c r="AE12" s="51">
        <f t="shared" si="6"/>
        <v>7</v>
      </c>
      <c r="AF12" s="51">
        <f t="shared" si="7"/>
        <v>243</v>
      </c>
      <c r="AG12" s="52">
        <f t="shared" si="8"/>
        <v>70</v>
      </c>
      <c r="AH12" s="52">
        <f t="shared" si="9"/>
        <v>2154</v>
      </c>
      <c r="AI12" s="40">
        <v>4</v>
      </c>
      <c r="AJ12" s="40">
        <v>140</v>
      </c>
      <c r="AK12" s="40">
        <v>34</v>
      </c>
      <c r="AL12" s="40">
        <v>1075</v>
      </c>
      <c r="AM12" s="26"/>
      <c r="AN12" s="27"/>
      <c r="AO12" s="28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</row>
    <row r="13" spans="1:125" s="7" customFormat="1" ht="54" customHeight="1">
      <c r="A13" s="49">
        <v>6</v>
      </c>
      <c r="B13" s="64" t="s">
        <v>35</v>
      </c>
      <c r="C13" s="40">
        <v>3</v>
      </c>
      <c r="D13" s="40">
        <v>79</v>
      </c>
      <c r="E13" s="40">
        <v>3</v>
      </c>
      <c r="F13" s="40">
        <v>79</v>
      </c>
      <c r="G13" s="40">
        <v>3</v>
      </c>
      <c r="H13" s="40">
        <v>77</v>
      </c>
      <c r="I13" s="40">
        <v>4</v>
      </c>
      <c r="J13" s="40">
        <v>124</v>
      </c>
      <c r="K13" s="50">
        <f t="shared" si="2"/>
        <v>13</v>
      </c>
      <c r="L13" s="50">
        <f t="shared" si="3"/>
        <v>359</v>
      </c>
      <c r="M13" s="40">
        <v>4</v>
      </c>
      <c r="N13" s="40">
        <v>95</v>
      </c>
      <c r="O13" s="40">
        <v>4</v>
      </c>
      <c r="P13" s="40">
        <v>130</v>
      </c>
      <c r="Q13" s="40">
        <v>3</v>
      </c>
      <c r="R13" s="40">
        <v>92</v>
      </c>
      <c r="S13" s="40">
        <v>4</v>
      </c>
      <c r="T13" s="40">
        <v>98</v>
      </c>
      <c r="U13" s="40">
        <v>3</v>
      </c>
      <c r="V13" s="40">
        <v>83</v>
      </c>
      <c r="W13" s="50">
        <f t="shared" si="4"/>
        <v>18</v>
      </c>
      <c r="X13" s="50">
        <f t="shared" si="5"/>
        <v>498</v>
      </c>
      <c r="Y13" s="40">
        <v>3</v>
      </c>
      <c r="Z13" s="41">
        <v>76</v>
      </c>
      <c r="AA13" s="41">
        <v>2</v>
      </c>
      <c r="AB13" s="41">
        <v>56</v>
      </c>
      <c r="AC13" s="40"/>
      <c r="AD13" s="40"/>
      <c r="AE13" s="51">
        <f t="shared" si="6"/>
        <v>5</v>
      </c>
      <c r="AF13" s="51">
        <f t="shared" si="7"/>
        <v>132</v>
      </c>
      <c r="AG13" s="52">
        <f t="shared" si="8"/>
        <v>36</v>
      </c>
      <c r="AH13" s="52">
        <f t="shared" si="9"/>
        <v>989</v>
      </c>
      <c r="AI13" s="40">
        <v>3</v>
      </c>
      <c r="AJ13" s="40">
        <v>120</v>
      </c>
      <c r="AK13" s="40">
        <v>10</v>
      </c>
      <c r="AL13" s="40">
        <v>327</v>
      </c>
      <c r="AM13" s="26"/>
      <c r="AN13" s="27"/>
      <c r="AO13" s="28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</row>
    <row r="14" spans="1:125" s="7" customFormat="1" ht="54" customHeight="1">
      <c r="A14" s="49">
        <v>7</v>
      </c>
      <c r="B14" s="64" t="s">
        <v>36</v>
      </c>
      <c r="C14" s="39">
        <v>5</v>
      </c>
      <c r="D14" s="39">
        <v>115</v>
      </c>
      <c r="E14" s="39">
        <v>4</v>
      </c>
      <c r="F14" s="39">
        <v>135</v>
      </c>
      <c r="G14" s="39">
        <v>5</v>
      </c>
      <c r="H14" s="39">
        <v>157</v>
      </c>
      <c r="I14" s="39">
        <v>7</v>
      </c>
      <c r="J14" s="39">
        <v>200</v>
      </c>
      <c r="K14" s="50">
        <f t="shared" si="2"/>
        <v>21</v>
      </c>
      <c r="L14" s="50">
        <f t="shared" si="3"/>
        <v>607</v>
      </c>
      <c r="M14" s="39">
        <v>6</v>
      </c>
      <c r="N14" s="39">
        <v>172</v>
      </c>
      <c r="O14" s="39">
        <v>8</v>
      </c>
      <c r="P14" s="39">
        <v>233</v>
      </c>
      <c r="Q14" s="39">
        <v>8</v>
      </c>
      <c r="R14" s="39">
        <v>242</v>
      </c>
      <c r="S14" s="39">
        <v>7</v>
      </c>
      <c r="T14" s="39">
        <v>216</v>
      </c>
      <c r="U14" s="39">
        <v>7</v>
      </c>
      <c r="V14" s="39">
        <v>205</v>
      </c>
      <c r="W14" s="50">
        <f t="shared" si="4"/>
        <v>36</v>
      </c>
      <c r="X14" s="50">
        <f t="shared" si="5"/>
        <v>1068</v>
      </c>
      <c r="Y14" s="39">
        <v>3</v>
      </c>
      <c r="Z14" s="39">
        <v>107</v>
      </c>
      <c r="AA14" s="39">
        <v>3</v>
      </c>
      <c r="AB14" s="39">
        <v>80</v>
      </c>
      <c r="AC14" s="39"/>
      <c r="AD14" s="39"/>
      <c r="AE14" s="51">
        <f t="shared" si="6"/>
        <v>6</v>
      </c>
      <c r="AF14" s="51">
        <f t="shared" si="7"/>
        <v>187</v>
      </c>
      <c r="AG14" s="52">
        <f t="shared" si="8"/>
        <v>63</v>
      </c>
      <c r="AH14" s="52">
        <f t="shared" si="9"/>
        <v>1862</v>
      </c>
      <c r="AI14" s="40">
        <v>0</v>
      </c>
      <c r="AJ14" s="40">
        <v>0</v>
      </c>
      <c r="AK14" s="40">
        <v>27</v>
      </c>
      <c r="AL14" s="40">
        <v>820</v>
      </c>
      <c r="AM14" s="26"/>
      <c r="AN14" s="27"/>
      <c r="AO14" s="28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</row>
    <row r="15" spans="1:125" s="7" customFormat="1" ht="54" customHeight="1">
      <c r="A15" s="49">
        <v>8</v>
      </c>
      <c r="B15" s="64" t="s">
        <v>37</v>
      </c>
      <c r="C15" s="72">
        <v>6</v>
      </c>
      <c r="D15" s="72">
        <v>149</v>
      </c>
      <c r="E15" s="72">
        <v>5</v>
      </c>
      <c r="F15" s="72">
        <v>136</v>
      </c>
      <c r="G15" s="72">
        <v>5</v>
      </c>
      <c r="H15" s="72">
        <v>132</v>
      </c>
      <c r="I15" s="72">
        <v>5</v>
      </c>
      <c r="J15" s="72">
        <v>145</v>
      </c>
      <c r="K15" s="50">
        <f t="shared" si="2"/>
        <v>21</v>
      </c>
      <c r="L15" s="50">
        <f t="shared" si="3"/>
        <v>562</v>
      </c>
      <c r="M15" s="72">
        <v>5</v>
      </c>
      <c r="N15" s="72">
        <v>148</v>
      </c>
      <c r="O15" s="72">
        <v>6</v>
      </c>
      <c r="P15" s="72">
        <v>167</v>
      </c>
      <c r="Q15" s="72">
        <v>6</v>
      </c>
      <c r="R15" s="72">
        <v>172</v>
      </c>
      <c r="S15" s="72">
        <v>6</v>
      </c>
      <c r="T15" s="72">
        <v>155</v>
      </c>
      <c r="U15" s="72">
        <v>6</v>
      </c>
      <c r="V15" s="72">
        <v>165</v>
      </c>
      <c r="W15" s="50">
        <f t="shared" si="4"/>
        <v>29</v>
      </c>
      <c r="X15" s="50">
        <f t="shared" si="5"/>
        <v>807</v>
      </c>
      <c r="Y15" s="72">
        <v>3</v>
      </c>
      <c r="Z15" s="72">
        <v>90</v>
      </c>
      <c r="AA15" s="72">
        <v>3</v>
      </c>
      <c r="AB15" s="72">
        <v>87</v>
      </c>
      <c r="AC15" s="39"/>
      <c r="AD15" s="39"/>
      <c r="AE15" s="51">
        <f t="shared" si="6"/>
        <v>6</v>
      </c>
      <c r="AF15" s="51">
        <f t="shared" si="7"/>
        <v>177</v>
      </c>
      <c r="AG15" s="52">
        <f t="shared" si="8"/>
        <v>56</v>
      </c>
      <c r="AH15" s="52">
        <f t="shared" si="9"/>
        <v>1546</v>
      </c>
      <c r="AI15" s="40">
        <v>4</v>
      </c>
      <c r="AJ15" s="40">
        <v>120</v>
      </c>
      <c r="AK15" s="40">
        <v>17</v>
      </c>
      <c r="AL15" s="40">
        <v>489</v>
      </c>
      <c r="AM15" s="26"/>
      <c r="AN15" s="27"/>
      <c r="AO15" s="28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</row>
    <row r="16" spans="1:125" s="7" customFormat="1" ht="54" customHeight="1">
      <c r="A16" s="53">
        <v>9</v>
      </c>
      <c r="B16" s="65" t="s">
        <v>38</v>
      </c>
      <c r="C16" s="75">
        <v>5</v>
      </c>
      <c r="D16" s="75">
        <v>133</v>
      </c>
      <c r="E16" s="75">
        <v>6</v>
      </c>
      <c r="F16" s="75">
        <v>175</v>
      </c>
      <c r="G16" s="75">
        <v>6</v>
      </c>
      <c r="H16" s="75">
        <v>176</v>
      </c>
      <c r="I16" s="75">
        <v>6</v>
      </c>
      <c r="J16" s="75">
        <v>175</v>
      </c>
      <c r="K16" s="50">
        <f t="shared" si="2"/>
        <v>23</v>
      </c>
      <c r="L16" s="50">
        <f t="shared" si="3"/>
        <v>659</v>
      </c>
      <c r="M16" s="75">
        <v>6</v>
      </c>
      <c r="N16" s="75">
        <v>186</v>
      </c>
      <c r="O16" s="75">
        <v>6</v>
      </c>
      <c r="P16" s="75">
        <v>173</v>
      </c>
      <c r="Q16" s="75">
        <v>6</v>
      </c>
      <c r="R16" s="75">
        <v>172</v>
      </c>
      <c r="S16" s="75">
        <v>7</v>
      </c>
      <c r="T16" s="75">
        <v>185</v>
      </c>
      <c r="U16" s="75">
        <v>5</v>
      </c>
      <c r="V16" s="75">
        <v>162</v>
      </c>
      <c r="W16" s="50">
        <f t="shared" si="4"/>
        <v>30</v>
      </c>
      <c r="X16" s="50">
        <f t="shared" si="5"/>
        <v>878</v>
      </c>
      <c r="Y16" s="75">
        <v>4</v>
      </c>
      <c r="Z16" s="75">
        <v>119</v>
      </c>
      <c r="AA16" s="75">
        <v>4</v>
      </c>
      <c r="AB16" s="75">
        <v>112</v>
      </c>
      <c r="AC16" s="40"/>
      <c r="AD16" s="40"/>
      <c r="AE16" s="51">
        <f t="shared" si="6"/>
        <v>8</v>
      </c>
      <c r="AF16" s="51">
        <f t="shared" si="7"/>
        <v>231</v>
      </c>
      <c r="AG16" s="52">
        <f t="shared" si="8"/>
        <v>61</v>
      </c>
      <c r="AH16" s="52">
        <f t="shared" si="9"/>
        <v>1768</v>
      </c>
      <c r="AI16" s="40">
        <v>2</v>
      </c>
      <c r="AJ16" s="40">
        <v>60</v>
      </c>
      <c r="AK16" s="40">
        <v>24</v>
      </c>
      <c r="AL16" s="40">
        <v>708</v>
      </c>
      <c r="AM16" s="26"/>
      <c r="AN16" s="27"/>
      <c r="AO16" s="28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</row>
    <row r="17" spans="1:125" s="7" customFormat="1" ht="55.5" customHeight="1">
      <c r="A17" s="53">
        <v>10</v>
      </c>
      <c r="B17" s="65" t="s">
        <v>39</v>
      </c>
      <c r="C17" s="40">
        <v>6</v>
      </c>
      <c r="D17" s="40">
        <v>158</v>
      </c>
      <c r="E17" s="40">
        <v>7</v>
      </c>
      <c r="F17" s="40">
        <v>198</v>
      </c>
      <c r="G17" s="40">
        <v>6</v>
      </c>
      <c r="H17" s="40">
        <v>191</v>
      </c>
      <c r="I17" s="40">
        <v>8</v>
      </c>
      <c r="J17" s="40">
        <v>214</v>
      </c>
      <c r="K17" s="50">
        <f t="shared" si="2"/>
        <v>27</v>
      </c>
      <c r="L17" s="50">
        <f t="shared" si="3"/>
        <v>761</v>
      </c>
      <c r="M17" s="40">
        <v>7</v>
      </c>
      <c r="N17" s="40">
        <v>208</v>
      </c>
      <c r="O17" s="40">
        <v>7</v>
      </c>
      <c r="P17" s="40">
        <v>208</v>
      </c>
      <c r="Q17" s="40">
        <v>8</v>
      </c>
      <c r="R17" s="42">
        <v>209</v>
      </c>
      <c r="S17" s="40">
        <v>7</v>
      </c>
      <c r="T17" s="40">
        <v>153</v>
      </c>
      <c r="U17" s="40">
        <v>7</v>
      </c>
      <c r="V17" s="40">
        <v>178</v>
      </c>
      <c r="W17" s="50">
        <f t="shared" si="4"/>
        <v>36</v>
      </c>
      <c r="X17" s="50">
        <f t="shared" si="5"/>
        <v>956</v>
      </c>
      <c r="Y17" s="40">
        <v>4</v>
      </c>
      <c r="Z17" s="41">
        <v>103</v>
      </c>
      <c r="AA17" s="41">
        <v>3</v>
      </c>
      <c r="AB17" s="41">
        <v>75</v>
      </c>
      <c r="AC17" s="40"/>
      <c r="AD17" s="40"/>
      <c r="AE17" s="51">
        <f t="shared" si="6"/>
        <v>7</v>
      </c>
      <c r="AF17" s="51">
        <f t="shared" si="7"/>
        <v>178</v>
      </c>
      <c r="AG17" s="52">
        <f t="shared" si="8"/>
        <v>70</v>
      </c>
      <c r="AH17" s="52">
        <f t="shared" si="9"/>
        <v>1895</v>
      </c>
      <c r="AI17" s="40">
        <v>1</v>
      </c>
      <c r="AJ17" s="40">
        <v>30</v>
      </c>
      <c r="AK17" s="40">
        <v>32</v>
      </c>
      <c r="AL17" s="40">
        <v>924</v>
      </c>
      <c r="AM17" s="26"/>
      <c r="AN17" s="27"/>
      <c r="AO17" s="28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</row>
    <row r="18" spans="1:125" s="7" customFormat="1" ht="55.5" customHeight="1">
      <c r="A18" s="53">
        <v>11</v>
      </c>
      <c r="B18" s="64" t="s">
        <v>40</v>
      </c>
      <c r="C18" s="40">
        <v>2</v>
      </c>
      <c r="D18" s="40">
        <v>56</v>
      </c>
      <c r="E18" s="40">
        <v>2</v>
      </c>
      <c r="F18" s="40">
        <v>53</v>
      </c>
      <c r="G18" s="40">
        <v>2</v>
      </c>
      <c r="H18" s="40">
        <v>53</v>
      </c>
      <c r="I18" s="40">
        <v>2</v>
      </c>
      <c r="J18" s="40">
        <v>52</v>
      </c>
      <c r="K18" s="50">
        <f t="shared" si="2"/>
        <v>8</v>
      </c>
      <c r="L18" s="50">
        <f t="shared" si="3"/>
        <v>214</v>
      </c>
      <c r="M18" s="40">
        <v>2</v>
      </c>
      <c r="N18" s="40">
        <v>46</v>
      </c>
      <c r="O18" s="40">
        <v>1</v>
      </c>
      <c r="P18" s="40">
        <v>27</v>
      </c>
      <c r="Q18" s="40">
        <v>1</v>
      </c>
      <c r="R18" s="42">
        <v>28</v>
      </c>
      <c r="S18" s="40">
        <v>1</v>
      </c>
      <c r="T18" s="40">
        <v>24</v>
      </c>
      <c r="U18" s="40">
        <v>1</v>
      </c>
      <c r="V18" s="40">
        <v>24</v>
      </c>
      <c r="W18" s="50">
        <f t="shared" si="4"/>
        <v>6</v>
      </c>
      <c r="X18" s="50">
        <f t="shared" si="5"/>
        <v>149</v>
      </c>
      <c r="Y18" s="40"/>
      <c r="Z18" s="41"/>
      <c r="AA18" s="41"/>
      <c r="AB18" s="41"/>
      <c r="AC18" s="40"/>
      <c r="AD18" s="40"/>
      <c r="AE18" s="51">
        <f t="shared" si="6"/>
        <v>0</v>
      </c>
      <c r="AF18" s="51">
        <f t="shared" si="7"/>
        <v>0</v>
      </c>
      <c r="AG18" s="52">
        <f t="shared" si="8"/>
        <v>14</v>
      </c>
      <c r="AH18" s="52">
        <f t="shared" si="9"/>
        <v>363</v>
      </c>
      <c r="AI18" s="40">
        <v>7</v>
      </c>
      <c r="AJ18" s="40">
        <v>213</v>
      </c>
      <c r="AK18" s="40"/>
      <c r="AL18" s="40"/>
      <c r="AM18" s="26"/>
      <c r="AN18" s="27"/>
      <c r="AO18" s="28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</row>
    <row r="19" spans="1:125" s="18" customFormat="1" ht="55.5" customHeight="1">
      <c r="A19" s="53">
        <v>12</v>
      </c>
      <c r="B19" s="64" t="s">
        <v>41</v>
      </c>
      <c r="C19" s="40">
        <v>2</v>
      </c>
      <c r="D19" s="40">
        <v>49</v>
      </c>
      <c r="E19" s="40">
        <v>2</v>
      </c>
      <c r="F19" s="40">
        <v>61</v>
      </c>
      <c r="G19" s="40">
        <v>3</v>
      </c>
      <c r="H19" s="40">
        <v>85</v>
      </c>
      <c r="I19" s="40">
        <v>3</v>
      </c>
      <c r="J19" s="40">
        <v>68</v>
      </c>
      <c r="K19" s="50">
        <f t="shared" si="2"/>
        <v>10</v>
      </c>
      <c r="L19" s="50">
        <f t="shared" si="3"/>
        <v>263</v>
      </c>
      <c r="M19" s="40">
        <v>3</v>
      </c>
      <c r="N19" s="40">
        <v>66</v>
      </c>
      <c r="O19" s="40">
        <v>3</v>
      </c>
      <c r="P19" s="40">
        <v>74</v>
      </c>
      <c r="Q19" s="40">
        <v>3</v>
      </c>
      <c r="R19" s="42">
        <v>77</v>
      </c>
      <c r="S19" s="40">
        <v>3</v>
      </c>
      <c r="T19" s="40">
        <v>86</v>
      </c>
      <c r="U19" s="40">
        <v>3</v>
      </c>
      <c r="V19" s="40">
        <v>68</v>
      </c>
      <c r="W19" s="50">
        <f t="shared" si="4"/>
        <v>15</v>
      </c>
      <c r="X19" s="50">
        <f t="shared" si="5"/>
        <v>371</v>
      </c>
      <c r="Y19" s="40">
        <v>1</v>
      </c>
      <c r="Z19" s="41">
        <v>21</v>
      </c>
      <c r="AA19" s="41">
        <v>2</v>
      </c>
      <c r="AB19" s="41">
        <v>44</v>
      </c>
      <c r="AC19" s="40"/>
      <c r="AD19" s="40"/>
      <c r="AE19" s="51">
        <f t="shared" si="6"/>
        <v>3</v>
      </c>
      <c r="AF19" s="51">
        <f t="shared" si="7"/>
        <v>65</v>
      </c>
      <c r="AG19" s="52">
        <f t="shared" si="8"/>
        <v>28</v>
      </c>
      <c r="AH19" s="52">
        <f t="shared" si="9"/>
        <v>699</v>
      </c>
      <c r="AI19" s="40">
        <v>5</v>
      </c>
      <c r="AJ19" s="40">
        <v>140</v>
      </c>
      <c r="AK19" s="40"/>
      <c r="AL19" s="40"/>
      <c r="AM19" s="26"/>
      <c r="AN19" s="27"/>
      <c r="AO19" s="28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</row>
    <row r="20" spans="1:125" s="21" customFormat="1" ht="55.5" customHeight="1">
      <c r="A20" s="49">
        <v>13</v>
      </c>
      <c r="B20" s="64" t="s">
        <v>42</v>
      </c>
      <c r="C20" s="40">
        <v>3</v>
      </c>
      <c r="D20" s="40">
        <v>80</v>
      </c>
      <c r="E20" s="40">
        <v>3</v>
      </c>
      <c r="F20" s="40">
        <v>92</v>
      </c>
      <c r="G20" s="40">
        <v>3</v>
      </c>
      <c r="H20" s="40">
        <v>89</v>
      </c>
      <c r="I20" s="40">
        <v>3</v>
      </c>
      <c r="J20" s="40">
        <v>79</v>
      </c>
      <c r="K20" s="50">
        <f t="shared" si="2"/>
        <v>12</v>
      </c>
      <c r="L20" s="50">
        <f t="shared" si="3"/>
        <v>340</v>
      </c>
      <c r="M20" s="40">
        <v>3</v>
      </c>
      <c r="N20" s="40">
        <v>86</v>
      </c>
      <c r="O20" s="40">
        <v>3</v>
      </c>
      <c r="P20" s="40">
        <v>83</v>
      </c>
      <c r="Q20" s="40">
        <v>3</v>
      </c>
      <c r="R20" s="42">
        <v>79</v>
      </c>
      <c r="S20" s="40">
        <v>3</v>
      </c>
      <c r="T20" s="40">
        <v>92</v>
      </c>
      <c r="U20" s="40">
        <v>3</v>
      </c>
      <c r="V20" s="40">
        <v>71</v>
      </c>
      <c r="W20" s="50">
        <f t="shared" si="4"/>
        <v>15</v>
      </c>
      <c r="X20" s="50">
        <f t="shared" si="5"/>
        <v>411</v>
      </c>
      <c r="Y20" s="40">
        <v>2</v>
      </c>
      <c r="Z20" s="41">
        <v>68</v>
      </c>
      <c r="AA20" s="41">
        <v>2</v>
      </c>
      <c r="AB20" s="41">
        <v>58</v>
      </c>
      <c r="AC20" s="40"/>
      <c r="AD20" s="40"/>
      <c r="AE20" s="51">
        <f t="shared" si="6"/>
        <v>4</v>
      </c>
      <c r="AF20" s="51">
        <f t="shared" si="7"/>
        <v>126</v>
      </c>
      <c r="AG20" s="52">
        <f t="shared" si="8"/>
        <v>31</v>
      </c>
      <c r="AH20" s="52">
        <f t="shared" si="9"/>
        <v>877</v>
      </c>
      <c r="AI20" s="40">
        <v>10</v>
      </c>
      <c r="AJ20" s="40">
        <v>287</v>
      </c>
      <c r="AK20" s="40"/>
      <c r="AL20" s="40"/>
      <c r="AM20" s="29"/>
      <c r="AN20" s="30"/>
      <c r="AO20" s="31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</row>
    <row r="21" spans="1:125" s="15" customFormat="1" ht="77.25" customHeight="1" thickBot="1">
      <c r="A21" s="87" t="s">
        <v>30</v>
      </c>
      <c r="B21" s="88"/>
      <c r="C21" s="54">
        <f t="shared" ref="C21:AH21" si="10">SUM(C8:C20)</f>
        <v>55</v>
      </c>
      <c r="D21" s="54">
        <f t="shared" si="10"/>
        <v>1406</v>
      </c>
      <c r="E21" s="54">
        <f t="shared" si="10"/>
        <v>54</v>
      </c>
      <c r="F21" s="54">
        <f t="shared" si="10"/>
        <v>1561</v>
      </c>
      <c r="G21" s="54">
        <f t="shared" si="10"/>
        <v>57</v>
      </c>
      <c r="H21" s="54">
        <f t="shared" si="10"/>
        <v>1645</v>
      </c>
      <c r="I21" s="54">
        <f t="shared" si="10"/>
        <v>65</v>
      </c>
      <c r="J21" s="54">
        <f t="shared" si="10"/>
        <v>1823</v>
      </c>
      <c r="K21" s="55">
        <f t="shared" si="10"/>
        <v>231</v>
      </c>
      <c r="L21" s="55">
        <f t="shared" si="10"/>
        <v>6435</v>
      </c>
      <c r="M21" s="54">
        <f t="shared" si="10"/>
        <v>63</v>
      </c>
      <c r="N21" s="54">
        <f t="shared" si="10"/>
        <v>1751</v>
      </c>
      <c r="O21" s="54">
        <f t="shared" si="10"/>
        <v>64</v>
      </c>
      <c r="P21" s="54">
        <f t="shared" si="10"/>
        <v>1825</v>
      </c>
      <c r="Q21" s="54">
        <f t="shared" si="10"/>
        <v>63</v>
      </c>
      <c r="R21" s="54">
        <f t="shared" si="10"/>
        <v>1778</v>
      </c>
      <c r="S21" s="54">
        <f t="shared" si="10"/>
        <v>60</v>
      </c>
      <c r="T21" s="54">
        <f t="shared" si="10"/>
        <v>1624</v>
      </c>
      <c r="U21" s="54">
        <f t="shared" si="10"/>
        <v>57</v>
      </c>
      <c r="V21" s="54">
        <f t="shared" si="10"/>
        <v>1564</v>
      </c>
      <c r="W21" s="55">
        <f t="shared" si="10"/>
        <v>307</v>
      </c>
      <c r="X21" s="55">
        <f t="shared" si="10"/>
        <v>8542</v>
      </c>
      <c r="Y21" s="54">
        <f t="shared" si="10"/>
        <v>34</v>
      </c>
      <c r="Z21" s="54">
        <f t="shared" si="10"/>
        <v>1033</v>
      </c>
      <c r="AA21" s="54">
        <f t="shared" si="10"/>
        <v>32</v>
      </c>
      <c r="AB21" s="54">
        <f t="shared" si="10"/>
        <v>907</v>
      </c>
      <c r="AC21" s="54">
        <f t="shared" si="10"/>
        <v>0</v>
      </c>
      <c r="AD21" s="54">
        <f t="shared" si="10"/>
        <v>0</v>
      </c>
      <c r="AE21" s="55">
        <f t="shared" si="10"/>
        <v>66</v>
      </c>
      <c r="AF21" s="55">
        <f t="shared" si="10"/>
        <v>1940</v>
      </c>
      <c r="AG21" s="63">
        <f t="shared" si="10"/>
        <v>604</v>
      </c>
      <c r="AH21" s="63">
        <f t="shared" si="10"/>
        <v>16917</v>
      </c>
      <c r="AI21" s="54">
        <f t="shared" ref="AI21:BN21" si="11">SUM(AI8:AI20)</f>
        <v>50.5</v>
      </c>
      <c r="AJ21" s="54">
        <f t="shared" si="11"/>
        <v>1604</v>
      </c>
      <c r="AK21" s="54">
        <f t="shared" si="11"/>
        <v>196</v>
      </c>
      <c r="AL21" s="54">
        <f t="shared" si="11"/>
        <v>5745</v>
      </c>
      <c r="AM21" s="54">
        <f t="shared" si="11"/>
        <v>0</v>
      </c>
      <c r="AN21" s="54">
        <f t="shared" si="11"/>
        <v>0</v>
      </c>
      <c r="AO21" s="54">
        <f t="shared" si="11"/>
        <v>0</v>
      </c>
      <c r="AP21" s="54">
        <f t="shared" si="11"/>
        <v>0</v>
      </c>
      <c r="AQ21" s="54">
        <f t="shared" si="11"/>
        <v>0</v>
      </c>
      <c r="AR21" s="54">
        <f t="shared" si="11"/>
        <v>0</v>
      </c>
      <c r="AS21" s="54">
        <f t="shared" si="11"/>
        <v>0</v>
      </c>
      <c r="AT21" s="54">
        <f t="shared" si="11"/>
        <v>0</v>
      </c>
      <c r="AU21" s="54">
        <f t="shared" si="11"/>
        <v>0</v>
      </c>
      <c r="AV21" s="54">
        <f t="shared" si="11"/>
        <v>0</v>
      </c>
      <c r="AW21" s="54">
        <f t="shared" si="11"/>
        <v>0</v>
      </c>
      <c r="AX21" s="54">
        <f t="shared" si="11"/>
        <v>0</v>
      </c>
      <c r="AY21" s="54">
        <f t="shared" si="11"/>
        <v>0</v>
      </c>
      <c r="AZ21" s="54">
        <f t="shared" si="11"/>
        <v>0</v>
      </c>
      <c r="BA21" s="54">
        <f t="shared" si="11"/>
        <v>0</v>
      </c>
      <c r="BB21" s="54">
        <f t="shared" si="11"/>
        <v>0</v>
      </c>
      <c r="BC21" s="54">
        <f t="shared" si="11"/>
        <v>0</v>
      </c>
      <c r="BD21" s="54">
        <f t="shared" si="11"/>
        <v>0</v>
      </c>
      <c r="BE21" s="54">
        <f t="shared" si="11"/>
        <v>0</v>
      </c>
      <c r="BF21" s="54">
        <f t="shared" si="11"/>
        <v>0</v>
      </c>
      <c r="BG21" s="54">
        <f t="shared" si="11"/>
        <v>0</v>
      </c>
      <c r="BH21" s="54">
        <f t="shared" si="11"/>
        <v>0</v>
      </c>
      <c r="BI21" s="54">
        <f t="shared" si="11"/>
        <v>0</v>
      </c>
      <c r="BJ21" s="54">
        <f t="shared" si="11"/>
        <v>0</v>
      </c>
      <c r="BK21" s="54">
        <f t="shared" si="11"/>
        <v>0</v>
      </c>
      <c r="BL21" s="54">
        <f t="shared" si="11"/>
        <v>0</v>
      </c>
      <c r="BM21" s="54">
        <f t="shared" si="11"/>
        <v>0</v>
      </c>
      <c r="BN21" s="54">
        <f t="shared" si="11"/>
        <v>0</v>
      </c>
      <c r="BO21" s="54">
        <f t="shared" ref="BO21:CT21" si="12">SUM(BO8:BO20)</f>
        <v>0</v>
      </c>
      <c r="BP21" s="54">
        <f t="shared" si="12"/>
        <v>0</v>
      </c>
      <c r="BQ21" s="54">
        <f t="shared" si="12"/>
        <v>0</v>
      </c>
      <c r="BR21" s="54">
        <f t="shared" si="12"/>
        <v>0</v>
      </c>
      <c r="BS21" s="54">
        <f t="shared" si="12"/>
        <v>0</v>
      </c>
      <c r="BT21" s="54">
        <f t="shared" si="12"/>
        <v>0</v>
      </c>
      <c r="BU21" s="54">
        <f t="shared" si="12"/>
        <v>0</v>
      </c>
      <c r="BV21" s="54">
        <f t="shared" si="12"/>
        <v>0</v>
      </c>
      <c r="BW21" s="54">
        <f t="shared" si="12"/>
        <v>0</v>
      </c>
      <c r="BX21" s="54">
        <f t="shared" si="12"/>
        <v>0</v>
      </c>
      <c r="BY21" s="54">
        <f t="shared" si="12"/>
        <v>0</v>
      </c>
      <c r="BZ21" s="54">
        <f t="shared" si="12"/>
        <v>0</v>
      </c>
      <c r="CA21" s="54">
        <f t="shared" si="12"/>
        <v>0</v>
      </c>
      <c r="CB21" s="54">
        <f t="shared" si="12"/>
        <v>0</v>
      </c>
      <c r="CC21" s="54">
        <f t="shared" si="12"/>
        <v>0</v>
      </c>
      <c r="CD21" s="54">
        <f t="shared" si="12"/>
        <v>0</v>
      </c>
      <c r="CE21" s="54">
        <f t="shared" si="12"/>
        <v>0</v>
      </c>
      <c r="CF21" s="54">
        <f t="shared" si="12"/>
        <v>0</v>
      </c>
      <c r="CG21" s="54">
        <f t="shared" si="12"/>
        <v>0</v>
      </c>
      <c r="CH21" s="54">
        <f t="shared" si="12"/>
        <v>0</v>
      </c>
      <c r="CI21" s="54">
        <f t="shared" si="12"/>
        <v>0</v>
      </c>
      <c r="CJ21" s="54">
        <f t="shared" si="12"/>
        <v>0</v>
      </c>
      <c r="CK21" s="54">
        <f t="shared" si="12"/>
        <v>0</v>
      </c>
      <c r="CL21" s="54">
        <f t="shared" si="12"/>
        <v>0</v>
      </c>
      <c r="CM21" s="54">
        <f t="shared" si="12"/>
        <v>0</v>
      </c>
      <c r="CN21" s="54">
        <f t="shared" si="12"/>
        <v>0</v>
      </c>
      <c r="CO21" s="54">
        <f t="shared" si="12"/>
        <v>0</v>
      </c>
      <c r="CP21" s="54">
        <f t="shared" si="12"/>
        <v>0</v>
      </c>
      <c r="CQ21" s="54">
        <f t="shared" si="12"/>
        <v>0</v>
      </c>
      <c r="CR21" s="54">
        <f t="shared" si="12"/>
        <v>0</v>
      </c>
      <c r="CS21" s="54">
        <f t="shared" si="12"/>
        <v>0</v>
      </c>
      <c r="CT21" s="54">
        <f t="shared" si="12"/>
        <v>0</v>
      </c>
      <c r="CU21" s="54">
        <f t="shared" ref="CU21:DU21" si="13">SUM(CU8:CU20)</f>
        <v>0</v>
      </c>
      <c r="CV21" s="54">
        <f t="shared" si="13"/>
        <v>0</v>
      </c>
      <c r="CW21" s="54">
        <f t="shared" si="13"/>
        <v>0</v>
      </c>
      <c r="CX21" s="54">
        <f t="shared" si="13"/>
        <v>0</v>
      </c>
      <c r="CY21" s="54">
        <f t="shared" si="13"/>
        <v>0</v>
      </c>
      <c r="CZ21" s="54">
        <f t="shared" si="13"/>
        <v>0</v>
      </c>
      <c r="DA21" s="54">
        <f t="shared" si="13"/>
        <v>0</v>
      </c>
      <c r="DB21" s="54">
        <f t="shared" si="13"/>
        <v>0</v>
      </c>
      <c r="DC21" s="54">
        <f t="shared" si="13"/>
        <v>0</v>
      </c>
      <c r="DD21" s="54">
        <f t="shared" si="13"/>
        <v>0</v>
      </c>
      <c r="DE21" s="54">
        <f t="shared" si="13"/>
        <v>0</v>
      </c>
      <c r="DF21" s="54">
        <f t="shared" si="13"/>
        <v>0</v>
      </c>
      <c r="DG21" s="54">
        <f t="shared" si="13"/>
        <v>0</v>
      </c>
      <c r="DH21" s="54">
        <f t="shared" si="13"/>
        <v>0</v>
      </c>
      <c r="DI21" s="54">
        <f t="shared" si="13"/>
        <v>0</v>
      </c>
      <c r="DJ21" s="54">
        <f t="shared" si="13"/>
        <v>0</v>
      </c>
      <c r="DK21" s="54">
        <f t="shared" si="13"/>
        <v>0</v>
      </c>
      <c r="DL21" s="54">
        <f t="shared" si="13"/>
        <v>0</v>
      </c>
      <c r="DM21" s="54">
        <f t="shared" si="13"/>
        <v>0</v>
      </c>
      <c r="DN21" s="54">
        <f t="shared" si="13"/>
        <v>0</v>
      </c>
      <c r="DO21" s="54">
        <f t="shared" si="13"/>
        <v>0</v>
      </c>
      <c r="DP21" s="54">
        <f t="shared" si="13"/>
        <v>0</v>
      </c>
      <c r="DQ21" s="54">
        <f t="shared" si="13"/>
        <v>0</v>
      </c>
      <c r="DR21" s="54">
        <f t="shared" si="13"/>
        <v>0</v>
      </c>
      <c r="DS21" s="54">
        <f t="shared" si="13"/>
        <v>0</v>
      </c>
      <c r="DT21" s="54">
        <f t="shared" si="13"/>
        <v>0</v>
      </c>
      <c r="DU21" s="54">
        <f t="shared" si="13"/>
        <v>0</v>
      </c>
    </row>
    <row r="22" spans="1:125" s="7" customFormat="1" ht="62.25" customHeight="1" thickBot="1">
      <c r="A22" s="56" t="s">
        <v>25</v>
      </c>
      <c r="B22" s="66" t="s">
        <v>24</v>
      </c>
      <c r="C22" s="40">
        <v>1</v>
      </c>
      <c r="D22" s="40">
        <v>13</v>
      </c>
      <c r="E22" s="40">
        <v>2</v>
      </c>
      <c r="F22" s="40">
        <v>20</v>
      </c>
      <c r="G22" s="40">
        <v>1</v>
      </c>
      <c r="H22" s="40">
        <v>8</v>
      </c>
      <c r="I22" s="40">
        <v>2</v>
      </c>
      <c r="J22" s="40">
        <v>25</v>
      </c>
      <c r="K22" s="50">
        <f t="shared" ref="K22" si="14">C22+E22+G22+I22</f>
        <v>6</v>
      </c>
      <c r="L22" s="50">
        <f>SUM(D22,F22,H22,J22)</f>
        <v>66</v>
      </c>
      <c r="M22" s="40">
        <v>1</v>
      </c>
      <c r="N22" s="40">
        <v>10</v>
      </c>
      <c r="O22" s="40"/>
      <c r="P22" s="40"/>
      <c r="Q22" s="40"/>
      <c r="R22" s="42"/>
      <c r="S22" s="40"/>
      <c r="T22" s="40"/>
      <c r="U22" s="40"/>
      <c r="V22" s="40"/>
      <c r="W22" s="50">
        <f t="shared" ref="W22" si="15">M22+O22+Q22+S22+U22</f>
        <v>1</v>
      </c>
      <c r="X22" s="50">
        <f>N22+P22+R22+T22+V22</f>
        <v>10</v>
      </c>
      <c r="Y22" s="40"/>
      <c r="Z22" s="41"/>
      <c r="AA22" s="41"/>
      <c r="AB22" s="41"/>
      <c r="AC22" s="40"/>
      <c r="AD22" s="40"/>
      <c r="AE22" s="51">
        <f>SUM(Y22,AA22)</f>
        <v>0</v>
      </c>
      <c r="AF22" s="57">
        <f>Z22+AB22</f>
        <v>0</v>
      </c>
      <c r="AG22" s="52">
        <f t="shared" ref="AG22:AH22" si="16">K22+W22+AE22</f>
        <v>7</v>
      </c>
      <c r="AH22" s="52">
        <f t="shared" si="16"/>
        <v>76</v>
      </c>
      <c r="AI22" s="40"/>
      <c r="AJ22" s="40"/>
      <c r="AK22" s="40"/>
      <c r="AL22" s="40"/>
      <c r="AM22" s="32"/>
      <c r="AN22" s="32"/>
      <c r="AO22" s="32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</row>
    <row r="23" spans="1:125" s="2" customFormat="1" ht="60.75" customHeight="1">
      <c r="A23" s="58" t="s">
        <v>26</v>
      </c>
      <c r="B23" s="67" t="s">
        <v>49</v>
      </c>
      <c r="C23" s="74">
        <v>2</v>
      </c>
      <c r="D23" s="74">
        <v>27</v>
      </c>
      <c r="E23" s="74">
        <v>3</v>
      </c>
      <c r="F23" s="74">
        <v>42</v>
      </c>
      <c r="G23" s="74">
        <v>2</v>
      </c>
      <c r="H23" s="74">
        <v>21</v>
      </c>
      <c r="I23" s="74">
        <v>2</v>
      </c>
      <c r="J23" s="74">
        <v>34</v>
      </c>
      <c r="K23" s="50">
        <f t="shared" ref="K23:K27" si="17">C23+E23+G23+I23</f>
        <v>9</v>
      </c>
      <c r="L23" s="50">
        <f t="shared" ref="L23:L27" si="18">SUM(D23,F23,H23,J23)</f>
        <v>124</v>
      </c>
      <c r="M23" s="74">
        <v>1</v>
      </c>
      <c r="N23" s="74">
        <v>15</v>
      </c>
      <c r="O23" s="74">
        <v>1</v>
      </c>
      <c r="P23" s="74">
        <v>12</v>
      </c>
      <c r="Q23" s="74">
        <v>1</v>
      </c>
      <c r="R23" s="74">
        <v>15</v>
      </c>
      <c r="S23" s="44"/>
      <c r="T23" s="44"/>
      <c r="U23" s="44"/>
      <c r="V23" s="44"/>
      <c r="W23" s="50">
        <f t="shared" ref="W23:W27" si="19">M23+O23+Q23+S23+U23</f>
        <v>3</v>
      </c>
      <c r="X23" s="50">
        <f t="shared" ref="X23:X27" si="20">N23+P23+R23+T23+V23</f>
        <v>42</v>
      </c>
      <c r="Y23" s="44"/>
      <c r="Z23" s="45"/>
      <c r="AA23" s="45"/>
      <c r="AB23" s="45"/>
      <c r="AC23" s="44"/>
      <c r="AD23" s="44"/>
      <c r="AE23" s="51">
        <f t="shared" ref="AE23:AE27" si="21">SUM(Y23,AA23)</f>
        <v>0</v>
      </c>
      <c r="AF23" s="57">
        <f t="shared" ref="AF23:AF27" si="22">Z23+AB23</f>
        <v>0</v>
      </c>
      <c r="AG23" s="52">
        <f t="shared" ref="AG23:AG25" si="23">K23+W23+AE23</f>
        <v>12</v>
      </c>
      <c r="AH23" s="52">
        <f t="shared" ref="AH23:AH25" si="24">L23+X23+AF23</f>
        <v>166</v>
      </c>
      <c r="AI23" s="44"/>
      <c r="AJ23" s="44"/>
      <c r="AK23" s="40"/>
      <c r="AL23" s="40"/>
      <c r="AM23" s="22"/>
      <c r="AN23" s="23"/>
      <c r="AO23" s="24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</row>
    <row r="24" spans="1:125" s="2" customFormat="1" ht="56.25" customHeight="1">
      <c r="A24" s="58" t="s">
        <v>27</v>
      </c>
      <c r="B24" s="66" t="s">
        <v>22</v>
      </c>
      <c r="C24" s="43"/>
      <c r="D24" s="43"/>
      <c r="E24" s="44"/>
      <c r="F24" s="44"/>
      <c r="G24" s="44"/>
      <c r="H24" s="44"/>
      <c r="I24" s="44"/>
      <c r="J24" s="44"/>
      <c r="K24" s="50">
        <f t="shared" si="17"/>
        <v>0</v>
      </c>
      <c r="L24" s="50">
        <f t="shared" si="18"/>
        <v>0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50">
        <f t="shared" si="19"/>
        <v>0</v>
      </c>
      <c r="X24" s="50">
        <f t="shared" si="20"/>
        <v>0</v>
      </c>
      <c r="Y24" s="44"/>
      <c r="Z24" s="45"/>
      <c r="AA24" s="45"/>
      <c r="AB24" s="45"/>
      <c r="AC24" s="44"/>
      <c r="AD24" s="44"/>
      <c r="AE24" s="51">
        <f t="shared" si="21"/>
        <v>0</v>
      </c>
      <c r="AF24" s="57">
        <f t="shared" si="22"/>
        <v>0</v>
      </c>
      <c r="AG24" s="52">
        <f t="shared" si="23"/>
        <v>0</v>
      </c>
      <c r="AH24" s="52">
        <f t="shared" si="24"/>
        <v>0</v>
      </c>
      <c r="AI24" s="44"/>
      <c r="AJ24" s="44"/>
      <c r="AK24" s="44"/>
      <c r="AL24" s="44"/>
      <c r="AM24" s="34"/>
      <c r="AN24" s="35"/>
      <c r="AO24" s="36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</row>
    <row r="25" spans="1:125" s="2" customFormat="1" ht="54.75" customHeight="1">
      <c r="A25" s="58" t="s">
        <v>32</v>
      </c>
      <c r="B25" s="64" t="s">
        <v>51</v>
      </c>
      <c r="C25" s="43"/>
      <c r="D25" s="43"/>
      <c r="E25" s="44"/>
      <c r="F25" s="44"/>
      <c r="G25" s="44"/>
      <c r="H25" s="44"/>
      <c r="I25" s="44"/>
      <c r="J25" s="44"/>
      <c r="K25" s="50">
        <f t="shared" si="17"/>
        <v>0</v>
      </c>
      <c r="L25" s="50">
        <f t="shared" si="18"/>
        <v>0</v>
      </c>
      <c r="M25" s="44">
        <v>2</v>
      </c>
      <c r="N25" s="44">
        <v>12</v>
      </c>
      <c r="O25" s="44">
        <v>1</v>
      </c>
      <c r="P25" s="44">
        <v>10</v>
      </c>
      <c r="Q25" s="44">
        <v>2</v>
      </c>
      <c r="R25" s="44">
        <v>18</v>
      </c>
      <c r="S25" s="44">
        <v>2</v>
      </c>
      <c r="T25" s="44">
        <v>17</v>
      </c>
      <c r="U25" s="44">
        <v>1</v>
      </c>
      <c r="V25" s="44">
        <v>9</v>
      </c>
      <c r="W25" s="50">
        <f t="shared" si="19"/>
        <v>8</v>
      </c>
      <c r="X25" s="50">
        <f t="shared" si="20"/>
        <v>66</v>
      </c>
      <c r="Y25" s="44">
        <v>1</v>
      </c>
      <c r="Z25" s="45">
        <v>13</v>
      </c>
      <c r="AA25" s="45">
        <v>1</v>
      </c>
      <c r="AB25" s="45">
        <v>11</v>
      </c>
      <c r="AC25" s="44"/>
      <c r="AD25" s="44"/>
      <c r="AE25" s="51">
        <f t="shared" si="21"/>
        <v>2</v>
      </c>
      <c r="AF25" s="57">
        <f t="shared" si="22"/>
        <v>24</v>
      </c>
      <c r="AG25" s="52">
        <f t="shared" si="23"/>
        <v>10</v>
      </c>
      <c r="AH25" s="52">
        <f t="shared" si="24"/>
        <v>90</v>
      </c>
      <c r="AI25" s="44"/>
      <c r="AJ25" s="44"/>
      <c r="AK25" s="44"/>
      <c r="AL25" s="44"/>
      <c r="AM25" s="34"/>
      <c r="AN25" s="35"/>
      <c r="AO25" s="36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</row>
    <row r="26" spans="1:125" s="2" customFormat="1" ht="62.25" customHeight="1">
      <c r="A26" s="58" t="s">
        <v>46</v>
      </c>
      <c r="B26" s="64" t="s">
        <v>50</v>
      </c>
      <c r="C26" s="43">
        <v>5</v>
      </c>
      <c r="D26" s="43">
        <v>100</v>
      </c>
      <c r="E26" s="44">
        <v>4</v>
      </c>
      <c r="F26" s="44">
        <v>80</v>
      </c>
      <c r="G26" s="44">
        <v>4</v>
      </c>
      <c r="H26" s="44">
        <v>80</v>
      </c>
      <c r="I26" s="44">
        <v>3</v>
      </c>
      <c r="J26" s="44">
        <v>60</v>
      </c>
      <c r="K26" s="60">
        <f t="shared" ref="K26" si="25">C26+E26+G26+I26</f>
        <v>16</v>
      </c>
      <c r="L26" s="60">
        <f t="shared" ref="L26" si="26">SUM(D26,F26,H26,J26)</f>
        <v>320</v>
      </c>
      <c r="M26" s="44">
        <v>3</v>
      </c>
      <c r="N26" s="44">
        <v>54</v>
      </c>
      <c r="O26" s="44">
        <v>3</v>
      </c>
      <c r="P26" s="44">
        <v>54</v>
      </c>
      <c r="Q26" s="44">
        <v>2</v>
      </c>
      <c r="R26" s="44">
        <v>36</v>
      </c>
      <c r="S26" s="44">
        <v>2</v>
      </c>
      <c r="T26" s="44">
        <v>36</v>
      </c>
      <c r="U26" s="44">
        <v>2</v>
      </c>
      <c r="V26" s="44">
        <v>27</v>
      </c>
      <c r="W26" s="60">
        <f t="shared" ref="W26" si="27">M26+O26+Q26+S26+U26</f>
        <v>12</v>
      </c>
      <c r="X26" s="60">
        <f t="shared" ref="X26" si="28">N26+P26+R26+T26+V26</f>
        <v>207</v>
      </c>
      <c r="Y26" s="44">
        <v>1</v>
      </c>
      <c r="Z26" s="45">
        <v>20</v>
      </c>
      <c r="AA26" s="45"/>
      <c r="AB26" s="45"/>
      <c r="AC26" s="44"/>
      <c r="AD26" s="44"/>
      <c r="AE26" s="51">
        <f t="shared" ref="AE26" si="29">SUM(Y26,AA26)</f>
        <v>1</v>
      </c>
      <c r="AF26" s="57">
        <f t="shared" ref="AF26" si="30">Z26+AB26</f>
        <v>20</v>
      </c>
      <c r="AG26" s="52">
        <f t="shared" ref="AG26" si="31">K26+W26+AE26</f>
        <v>29</v>
      </c>
      <c r="AH26" s="52">
        <f t="shared" ref="AH26" si="32">L26+X26+AF26</f>
        <v>547</v>
      </c>
      <c r="AI26" s="44"/>
      <c r="AJ26" s="44"/>
      <c r="AK26" s="44"/>
      <c r="AL26" s="44"/>
      <c r="AM26" s="34"/>
      <c r="AN26" s="35"/>
      <c r="AO26" s="36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</row>
    <row r="27" spans="1:125" s="2" customFormat="1" ht="59.25" customHeight="1" thickBot="1">
      <c r="A27" s="58" t="s">
        <v>47</v>
      </c>
      <c r="B27" s="64" t="s">
        <v>48</v>
      </c>
      <c r="C27" s="43"/>
      <c r="D27" s="43"/>
      <c r="E27" s="44"/>
      <c r="F27" s="44"/>
      <c r="G27" s="44"/>
      <c r="H27" s="44"/>
      <c r="I27" s="44"/>
      <c r="J27" s="44"/>
      <c r="K27" s="60">
        <f t="shared" si="17"/>
        <v>0</v>
      </c>
      <c r="L27" s="60">
        <f t="shared" si="18"/>
        <v>0</v>
      </c>
      <c r="M27" s="44">
        <v>1</v>
      </c>
      <c r="N27" s="44">
        <v>3</v>
      </c>
      <c r="O27" s="44">
        <v>1</v>
      </c>
      <c r="P27" s="44">
        <v>8</v>
      </c>
      <c r="Q27" s="44">
        <v>1</v>
      </c>
      <c r="R27" s="44">
        <v>3</v>
      </c>
      <c r="S27" s="44"/>
      <c r="T27" s="44"/>
      <c r="U27" s="44"/>
      <c r="V27" s="44"/>
      <c r="W27" s="50">
        <f t="shared" si="19"/>
        <v>3</v>
      </c>
      <c r="X27" s="50">
        <f t="shared" si="20"/>
        <v>14</v>
      </c>
      <c r="Y27" s="44"/>
      <c r="Z27" s="45"/>
      <c r="AA27" s="45"/>
      <c r="AB27" s="45"/>
      <c r="AC27" s="44"/>
      <c r="AD27" s="44"/>
      <c r="AE27" s="51">
        <f t="shared" si="21"/>
        <v>0</v>
      </c>
      <c r="AF27" s="57">
        <f t="shared" si="22"/>
        <v>0</v>
      </c>
      <c r="AG27" s="52">
        <f t="shared" ref="AG27" si="33">K27+W27+AE27</f>
        <v>3</v>
      </c>
      <c r="AH27" s="52">
        <f t="shared" ref="AH27" si="34">L27+X27+AF27</f>
        <v>14</v>
      </c>
      <c r="AI27" s="44"/>
      <c r="AJ27" s="44"/>
      <c r="AK27" s="44"/>
      <c r="AL27" s="44"/>
      <c r="AM27" s="37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</row>
    <row r="28" spans="1:125" s="19" customFormat="1" ht="80.25" customHeight="1">
      <c r="A28" s="87" t="s">
        <v>31</v>
      </c>
      <c r="B28" s="88"/>
      <c r="C28" s="59">
        <f>SUM(C22:C27)</f>
        <v>8</v>
      </c>
      <c r="D28" s="59">
        <f t="shared" ref="D28:BO28" si="35">SUM(D22:D27)</f>
        <v>140</v>
      </c>
      <c r="E28" s="59">
        <f t="shared" si="35"/>
        <v>9</v>
      </c>
      <c r="F28" s="59">
        <f t="shared" si="35"/>
        <v>142</v>
      </c>
      <c r="G28" s="59">
        <f t="shared" si="35"/>
        <v>7</v>
      </c>
      <c r="H28" s="59">
        <f t="shared" si="35"/>
        <v>109</v>
      </c>
      <c r="I28" s="59">
        <f t="shared" si="35"/>
        <v>7</v>
      </c>
      <c r="J28" s="59">
        <f t="shared" si="35"/>
        <v>119</v>
      </c>
      <c r="K28" s="60">
        <f t="shared" si="35"/>
        <v>31</v>
      </c>
      <c r="L28" s="60">
        <f t="shared" si="35"/>
        <v>510</v>
      </c>
      <c r="M28" s="59">
        <f t="shared" si="35"/>
        <v>8</v>
      </c>
      <c r="N28" s="59">
        <f t="shared" si="35"/>
        <v>94</v>
      </c>
      <c r="O28" s="59">
        <f t="shared" si="35"/>
        <v>6</v>
      </c>
      <c r="P28" s="59">
        <f t="shared" si="35"/>
        <v>84</v>
      </c>
      <c r="Q28" s="59">
        <f t="shared" si="35"/>
        <v>6</v>
      </c>
      <c r="R28" s="59">
        <f t="shared" si="35"/>
        <v>72</v>
      </c>
      <c r="S28" s="59">
        <f t="shared" si="35"/>
        <v>4</v>
      </c>
      <c r="T28" s="59">
        <f t="shared" si="35"/>
        <v>53</v>
      </c>
      <c r="U28" s="59">
        <f t="shared" si="35"/>
        <v>3</v>
      </c>
      <c r="V28" s="59">
        <f t="shared" si="35"/>
        <v>36</v>
      </c>
      <c r="W28" s="60">
        <f t="shared" si="35"/>
        <v>27</v>
      </c>
      <c r="X28" s="60">
        <f t="shared" si="35"/>
        <v>339</v>
      </c>
      <c r="Y28" s="59">
        <f t="shared" si="35"/>
        <v>2</v>
      </c>
      <c r="Z28" s="59">
        <f t="shared" si="35"/>
        <v>33</v>
      </c>
      <c r="AA28" s="59">
        <f t="shared" si="35"/>
        <v>1</v>
      </c>
      <c r="AB28" s="59">
        <f t="shared" si="35"/>
        <v>11</v>
      </c>
      <c r="AC28" s="59">
        <f t="shared" si="35"/>
        <v>0</v>
      </c>
      <c r="AD28" s="59">
        <f t="shared" si="35"/>
        <v>0</v>
      </c>
      <c r="AE28" s="60">
        <f t="shared" si="35"/>
        <v>3</v>
      </c>
      <c r="AF28" s="60">
        <f t="shared" si="35"/>
        <v>44</v>
      </c>
      <c r="AG28" s="61">
        <f t="shared" si="35"/>
        <v>61</v>
      </c>
      <c r="AH28" s="61">
        <f t="shared" si="35"/>
        <v>893</v>
      </c>
      <c r="AI28" s="59">
        <f t="shared" si="35"/>
        <v>0</v>
      </c>
      <c r="AJ28" s="59">
        <f t="shared" si="35"/>
        <v>0</v>
      </c>
      <c r="AK28" s="59">
        <f t="shared" si="35"/>
        <v>0</v>
      </c>
      <c r="AL28" s="59">
        <f t="shared" si="35"/>
        <v>0</v>
      </c>
      <c r="AM28" s="59">
        <f t="shared" si="35"/>
        <v>0</v>
      </c>
      <c r="AN28" s="59">
        <f t="shared" si="35"/>
        <v>0</v>
      </c>
      <c r="AO28" s="59">
        <f t="shared" si="35"/>
        <v>0</v>
      </c>
      <c r="AP28" s="59">
        <f t="shared" si="35"/>
        <v>0</v>
      </c>
      <c r="AQ28" s="59">
        <f t="shared" si="35"/>
        <v>0</v>
      </c>
      <c r="AR28" s="59">
        <f t="shared" si="35"/>
        <v>0</v>
      </c>
      <c r="AS28" s="59">
        <f t="shared" si="35"/>
        <v>0</v>
      </c>
      <c r="AT28" s="59">
        <f t="shared" si="35"/>
        <v>0</v>
      </c>
      <c r="AU28" s="59">
        <f t="shared" si="35"/>
        <v>0</v>
      </c>
      <c r="AV28" s="59">
        <f t="shared" si="35"/>
        <v>0</v>
      </c>
      <c r="AW28" s="59">
        <f t="shared" si="35"/>
        <v>0</v>
      </c>
      <c r="AX28" s="59">
        <f t="shared" si="35"/>
        <v>0</v>
      </c>
      <c r="AY28" s="59">
        <f t="shared" si="35"/>
        <v>0</v>
      </c>
      <c r="AZ28" s="59">
        <f t="shared" si="35"/>
        <v>0</v>
      </c>
      <c r="BA28" s="59">
        <f t="shared" si="35"/>
        <v>0</v>
      </c>
      <c r="BB28" s="59">
        <f t="shared" si="35"/>
        <v>0</v>
      </c>
      <c r="BC28" s="59">
        <f t="shared" si="35"/>
        <v>0</v>
      </c>
      <c r="BD28" s="59">
        <f t="shared" si="35"/>
        <v>0</v>
      </c>
      <c r="BE28" s="59">
        <f t="shared" si="35"/>
        <v>0</v>
      </c>
      <c r="BF28" s="59">
        <f t="shared" si="35"/>
        <v>0</v>
      </c>
      <c r="BG28" s="59">
        <f t="shared" si="35"/>
        <v>0</v>
      </c>
      <c r="BH28" s="59">
        <f t="shared" si="35"/>
        <v>0</v>
      </c>
      <c r="BI28" s="59">
        <f t="shared" si="35"/>
        <v>0</v>
      </c>
      <c r="BJ28" s="59">
        <f t="shared" si="35"/>
        <v>0</v>
      </c>
      <c r="BK28" s="59">
        <f t="shared" si="35"/>
        <v>0</v>
      </c>
      <c r="BL28" s="59">
        <f t="shared" si="35"/>
        <v>0</v>
      </c>
      <c r="BM28" s="59">
        <f t="shared" si="35"/>
        <v>0</v>
      </c>
      <c r="BN28" s="59">
        <f t="shared" si="35"/>
        <v>0</v>
      </c>
      <c r="BO28" s="59">
        <f t="shared" si="35"/>
        <v>0</v>
      </c>
      <c r="BP28" s="59">
        <f t="shared" ref="BP28:DU28" si="36">SUM(BP22:BP27)</f>
        <v>0</v>
      </c>
      <c r="BQ28" s="59">
        <f t="shared" si="36"/>
        <v>0</v>
      </c>
      <c r="BR28" s="59">
        <f t="shared" si="36"/>
        <v>0</v>
      </c>
      <c r="BS28" s="59">
        <f t="shared" si="36"/>
        <v>0</v>
      </c>
      <c r="BT28" s="59">
        <f t="shared" si="36"/>
        <v>0</v>
      </c>
      <c r="BU28" s="59">
        <f t="shared" si="36"/>
        <v>0</v>
      </c>
      <c r="BV28" s="59">
        <f t="shared" si="36"/>
        <v>0</v>
      </c>
      <c r="BW28" s="59">
        <f t="shared" si="36"/>
        <v>0</v>
      </c>
      <c r="BX28" s="59">
        <f t="shared" si="36"/>
        <v>0</v>
      </c>
      <c r="BY28" s="59">
        <f t="shared" si="36"/>
        <v>0</v>
      </c>
      <c r="BZ28" s="59">
        <f t="shared" si="36"/>
        <v>0</v>
      </c>
      <c r="CA28" s="59">
        <f t="shared" si="36"/>
        <v>0</v>
      </c>
      <c r="CB28" s="59">
        <f t="shared" si="36"/>
        <v>0</v>
      </c>
      <c r="CC28" s="59">
        <f t="shared" si="36"/>
        <v>0</v>
      </c>
      <c r="CD28" s="59">
        <f t="shared" si="36"/>
        <v>0</v>
      </c>
      <c r="CE28" s="59">
        <f t="shared" si="36"/>
        <v>0</v>
      </c>
      <c r="CF28" s="59">
        <f t="shared" si="36"/>
        <v>0</v>
      </c>
      <c r="CG28" s="59">
        <f t="shared" si="36"/>
        <v>0</v>
      </c>
      <c r="CH28" s="59">
        <f t="shared" si="36"/>
        <v>0</v>
      </c>
      <c r="CI28" s="59">
        <f t="shared" si="36"/>
        <v>0</v>
      </c>
      <c r="CJ28" s="59">
        <f t="shared" si="36"/>
        <v>0</v>
      </c>
      <c r="CK28" s="59">
        <f t="shared" si="36"/>
        <v>0</v>
      </c>
      <c r="CL28" s="59">
        <f t="shared" si="36"/>
        <v>0</v>
      </c>
      <c r="CM28" s="59">
        <f t="shared" si="36"/>
        <v>0</v>
      </c>
      <c r="CN28" s="59">
        <f t="shared" si="36"/>
        <v>0</v>
      </c>
      <c r="CO28" s="59">
        <f t="shared" si="36"/>
        <v>0</v>
      </c>
      <c r="CP28" s="59">
        <f t="shared" si="36"/>
        <v>0</v>
      </c>
      <c r="CQ28" s="59">
        <f t="shared" si="36"/>
        <v>0</v>
      </c>
      <c r="CR28" s="59">
        <f t="shared" si="36"/>
        <v>0</v>
      </c>
      <c r="CS28" s="59">
        <f t="shared" si="36"/>
        <v>0</v>
      </c>
      <c r="CT28" s="59">
        <f t="shared" si="36"/>
        <v>0</v>
      </c>
      <c r="CU28" s="59">
        <f t="shared" si="36"/>
        <v>0</v>
      </c>
      <c r="CV28" s="59">
        <f t="shared" si="36"/>
        <v>0</v>
      </c>
      <c r="CW28" s="59">
        <f t="shared" si="36"/>
        <v>0</v>
      </c>
      <c r="CX28" s="59">
        <f t="shared" si="36"/>
        <v>0</v>
      </c>
      <c r="CY28" s="59">
        <f t="shared" si="36"/>
        <v>0</v>
      </c>
      <c r="CZ28" s="59">
        <f t="shared" si="36"/>
        <v>0</v>
      </c>
      <c r="DA28" s="59">
        <f t="shared" si="36"/>
        <v>0</v>
      </c>
      <c r="DB28" s="59">
        <f t="shared" si="36"/>
        <v>0</v>
      </c>
      <c r="DC28" s="59">
        <f t="shared" si="36"/>
        <v>0</v>
      </c>
      <c r="DD28" s="59">
        <f t="shared" si="36"/>
        <v>0</v>
      </c>
      <c r="DE28" s="59">
        <f t="shared" si="36"/>
        <v>0</v>
      </c>
      <c r="DF28" s="59">
        <f t="shared" si="36"/>
        <v>0</v>
      </c>
      <c r="DG28" s="59">
        <f t="shared" si="36"/>
        <v>0</v>
      </c>
      <c r="DH28" s="59">
        <f t="shared" si="36"/>
        <v>0</v>
      </c>
      <c r="DI28" s="59">
        <f t="shared" si="36"/>
        <v>0</v>
      </c>
      <c r="DJ28" s="59">
        <f t="shared" si="36"/>
        <v>0</v>
      </c>
      <c r="DK28" s="59">
        <f t="shared" si="36"/>
        <v>0</v>
      </c>
      <c r="DL28" s="59">
        <f t="shared" si="36"/>
        <v>0</v>
      </c>
      <c r="DM28" s="59">
        <f t="shared" si="36"/>
        <v>0</v>
      </c>
      <c r="DN28" s="59">
        <f t="shared" si="36"/>
        <v>0</v>
      </c>
      <c r="DO28" s="59">
        <f t="shared" si="36"/>
        <v>0</v>
      </c>
      <c r="DP28" s="59">
        <f t="shared" si="36"/>
        <v>0</v>
      </c>
      <c r="DQ28" s="59">
        <f t="shared" si="36"/>
        <v>0</v>
      </c>
      <c r="DR28" s="59">
        <f t="shared" si="36"/>
        <v>0</v>
      </c>
      <c r="DS28" s="59">
        <f t="shared" si="36"/>
        <v>0</v>
      </c>
      <c r="DT28" s="59">
        <f t="shared" si="36"/>
        <v>0</v>
      </c>
      <c r="DU28" s="59">
        <f t="shared" si="36"/>
        <v>0</v>
      </c>
    </row>
    <row r="29" spans="1:125" s="17" customFormat="1" ht="56.25" customHeight="1">
      <c r="A29" s="85" t="s">
        <v>23</v>
      </c>
      <c r="B29" s="86"/>
      <c r="C29" s="51">
        <f t="shared" ref="C29:BN29" si="37">SUM(C28,C21)</f>
        <v>63</v>
      </c>
      <c r="D29" s="51">
        <f t="shared" si="37"/>
        <v>1546</v>
      </c>
      <c r="E29" s="51">
        <f t="shared" si="37"/>
        <v>63</v>
      </c>
      <c r="F29" s="51">
        <f t="shared" si="37"/>
        <v>1703</v>
      </c>
      <c r="G29" s="51">
        <f t="shared" si="37"/>
        <v>64</v>
      </c>
      <c r="H29" s="51">
        <f t="shared" si="37"/>
        <v>1754</v>
      </c>
      <c r="I29" s="51">
        <f t="shared" si="37"/>
        <v>72</v>
      </c>
      <c r="J29" s="51">
        <f t="shared" si="37"/>
        <v>1942</v>
      </c>
      <c r="K29" s="51">
        <f t="shared" si="37"/>
        <v>262</v>
      </c>
      <c r="L29" s="51">
        <f t="shared" si="37"/>
        <v>6945</v>
      </c>
      <c r="M29" s="51">
        <f t="shared" si="37"/>
        <v>71</v>
      </c>
      <c r="N29" s="51">
        <f t="shared" si="37"/>
        <v>1845</v>
      </c>
      <c r="O29" s="51">
        <f t="shared" si="37"/>
        <v>70</v>
      </c>
      <c r="P29" s="51">
        <f t="shared" si="37"/>
        <v>1909</v>
      </c>
      <c r="Q29" s="51">
        <f t="shared" si="37"/>
        <v>69</v>
      </c>
      <c r="R29" s="51">
        <f t="shared" si="37"/>
        <v>1850</v>
      </c>
      <c r="S29" s="51">
        <f t="shared" si="37"/>
        <v>64</v>
      </c>
      <c r="T29" s="51">
        <f t="shared" si="37"/>
        <v>1677</v>
      </c>
      <c r="U29" s="51">
        <f t="shared" si="37"/>
        <v>60</v>
      </c>
      <c r="V29" s="51">
        <f t="shared" si="37"/>
        <v>1600</v>
      </c>
      <c r="W29" s="51">
        <f t="shared" si="37"/>
        <v>334</v>
      </c>
      <c r="X29" s="51">
        <f t="shared" si="37"/>
        <v>8881</v>
      </c>
      <c r="Y29" s="51">
        <f t="shared" si="37"/>
        <v>36</v>
      </c>
      <c r="Z29" s="51">
        <f t="shared" si="37"/>
        <v>1066</v>
      </c>
      <c r="AA29" s="51">
        <f t="shared" si="37"/>
        <v>33</v>
      </c>
      <c r="AB29" s="51">
        <f t="shared" si="37"/>
        <v>918</v>
      </c>
      <c r="AC29" s="51">
        <f t="shared" si="37"/>
        <v>0</v>
      </c>
      <c r="AD29" s="51">
        <f t="shared" si="37"/>
        <v>0</v>
      </c>
      <c r="AE29" s="51">
        <f t="shared" si="37"/>
        <v>69</v>
      </c>
      <c r="AF29" s="51">
        <f t="shared" si="37"/>
        <v>1984</v>
      </c>
      <c r="AG29" s="62">
        <f t="shared" si="37"/>
        <v>665</v>
      </c>
      <c r="AH29" s="62">
        <f t="shared" si="37"/>
        <v>17810</v>
      </c>
      <c r="AI29" s="51">
        <f t="shared" si="37"/>
        <v>50.5</v>
      </c>
      <c r="AJ29" s="51">
        <f t="shared" si="37"/>
        <v>1604</v>
      </c>
      <c r="AK29" s="51">
        <f t="shared" si="37"/>
        <v>196</v>
      </c>
      <c r="AL29" s="51">
        <f t="shared" si="37"/>
        <v>5745</v>
      </c>
      <c r="AM29" s="51">
        <f t="shared" si="37"/>
        <v>0</v>
      </c>
      <c r="AN29" s="51">
        <f t="shared" si="37"/>
        <v>0</v>
      </c>
      <c r="AO29" s="51">
        <f t="shared" si="37"/>
        <v>0</v>
      </c>
      <c r="AP29" s="51">
        <f t="shared" si="37"/>
        <v>0</v>
      </c>
      <c r="AQ29" s="51">
        <f t="shared" si="37"/>
        <v>0</v>
      </c>
      <c r="AR29" s="51">
        <f t="shared" si="37"/>
        <v>0</v>
      </c>
      <c r="AS29" s="51">
        <f t="shared" si="37"/>
        <v>0</v>
      </c>
      <c r="AT29" s="51">
        <f t="shared" si="37"/>
        <v>0</v>
      </c>
      <c r="AU29" s="51">
        <f t="shared" si="37"/>
        <v>0</v>
      </c>
      <c r="AV29" s="51">
        <f t="shared" si="37"/>
        <v>0</v>
      </c>
      <c r="AW29" s="51">
        <f t="shared" si="37"/>
        <v>0</v>
      </c>
      <c r="AX29" s="51">
        <f t="shared" si="37"/>
        <v>0</v>
      </c>
      <c r="AY29" s="51">
        <f t="shared" si="37"/>
        <v>0</v>
      </c>
      <c r="AZ29" s="51">
        <f t="shared" si="37"/>
        <v>0</v>
      </c>
      <c r="BA29" s="51">
        <f t="shared" si="37"/>
        <v>0</v>
      </c>
      <c r="BB29" s="51">
        <f t="shared" si="37"/>
        <v>0</v>
      </c>
      <c r="BC29" s="51">
        <f t="shared" si="37"/>
        <v>0</v>
      </c>
      <c r="BD29" s="51">
        <f t="shared" si="37"/>
        <v>0</v>
      </c>
      <c r="BE29" s="51">
        <f t="shared" si="37"/>
        <v>0</v>
      </c>
      <c r="BF29" s="51">
        <f t="shared" si="37"/>
        <v>0</v>
      </c>
      <c r="BG29" s="51">
        <f t="shared" si="37"/>
        <v>0</v>
      </c>
      <c r="BH29" s="51">
        <f t="shared" si="37"/>
        <v>0</v>
      </c>
      <c r="BI29" s="51">
        <f t="shared" si="37"/>
        <v>0</v>
      </c>
      <c r="BJ29" s="51">
        <f t="shared" si="37"/>
        <v>0</v>
      </c>
      <c r="BK29" s="51">
        <f t="shared" si="37"/>
        <v>0</v>
      </c>
      <c r="BL29" s="51">
        <f t="shared" si="37"/>
        <v>0</v>
      </c>
      <c r="BM29" s="51">
        <f t="shared" si="37"/>
        <v>0</v>
      </c>
      <c r="BN29" s="51">
        <f t="shared" si="37"/>
        <v>0</v>
      </c>
      <c r="BO29" s="51">
        <f t="shared" ref="BO29:DU29" si="38">SUM(BO28,BO21)</f>
        <v>0</v>
      </c>
      <c r="BP29" s="51">
        <f t="shared" si="38"/>
        <v>0</v>
      </c>
      <c r="BQ29" s="51">
        <f t="shared" si="38"/>
        <v>0</v>
      </c>
      <c r="BR29" s="51">
        <f t="shared" si="38"/>
        <v>0</v>
      </c>
      <c r="BS29" s="51">
        <f t="shared" si="38"/>
        <v>0</v>
      </c>
      <c r="BT29" s="51">
        <f t="shared" si="38"/>
        <v>0</v>
      </c>
      <c r="BU29" s="51">
        <f t="shared" si="38"/>
        <v>0</v>
      </c>
      <c r="BV29" s="51">
        <f t="shared" si="38"/>
        <v>0</v>
      </c>
      <c r="BW29" s="51">
        <f t="shared" si="38"/>
        <v>0</v>
      </c>
      <c r="BX29" s="51">
        <f t="shared" si="38"/>
        <v>0</v>
      </c>
      <c r="BY29" s="51">
        <f t="shared" si="38"/>
        <v>0</v>
      </c>
      <c r="BZ29" s="51">
        <f t="shared" si="38"/>
        <v>0</v>
      </c>
      <c r="CA29" s="51">
        <f t="shared" si="38"/>
        <v>0</v>
      </c>
      <c r="CB29" s="51">
        <f t="shared" si="38"/>
        <v>0</v>
      </c>
      <c r="CC29" s="51">
        <f t="shared" si="38"/>
        <v>0</v>
      </c>
      <c r="CD29" s="51">
        <f t="shared" si="38"/>
        <v>0</v>
      </c>
      <c r="CE29" s="51">
        <f t="shared" si="38"/>
        <v>0</v>
      </c>
      <c r="CF29" s="51">
        <f t="shared" si="38"/>
        <v>0</v>
      </c>
      <c r="CG29" s="51">
        <f t="shared" si="38"/>
        <v>0</v>
      </c>
      <c r="CH29" s="51">
        <f t="shared" si="38"/>
        <v>0</v>
      </c>
      <c r="CI29" s="51">
        <f t="shared" si="38"/>
        <v>0</v>
      </c>
      <c r="CJ29" s="51">
        <f t="shared" si="38"/>
        <v>0</v>
      </c>
      <c r="CK29" s="51">
        <f t="shared" si="38"/>
        <v>0</v>
      </c>
      <c r="CL29" s="51">
        <f t="shared" si="38"/>
        <v>0</v>
      </c>
      <c r="CM29" s="51">
        <f t="shared" si="38"/>
        <v>0</v>
      </c>
      <c r="CN29" s="51">
        <f t="shared" si="38"/>
        <v>0</v>
      </c>
      <c r="CO29" s="51">
        <f t="shared" si="38"/>
        <v>0</v>
      </c>
      <c r="CP29" s="51">
        <f t="shared" si="38"/>
        <v>0</v>
      </c>
      <c r="CQ29" s="51">
        <f t="shared" si="38"/>
        <v>0</v>
      </c>
      <c r="CR29" s="51">
        <f t="shared" si="38"/>
        <v>0</v>
      </c>
      <c r="CS29" s="51">
        <f t="shared" si="38"/>
        <v>0</v>
      </c>
      <c r="CT29" s="51">
        <f t="shared" si="38"/>
        <v>0</v>
      </c>
      <c r="CU29" s="51">
        <f t="shared" si="38"/>
        <v>0</v>
      </c>
      <c r="CV29" s="51">
        <f t="shared" si="38"/>
        <v>0</v>
      </c>
      <c r="CW29" s="51">
        <f t="shared" si="38"/>
        <v>0</v>
      </c>
      <c r="CX29" s="51">
        <f t="shared" si="38"/>
        <v>0</v>
      </c>
      <c r="CY29" s="51">
        <f t="shared" si="38"/>
        <v>0</v>
      </c>
      <c r="CZ29" s="51">
        <f t="shared" si="38"/>
        <v>0</v>
      </c>
      <c r="DA29" s="51">
        <f t="shared" si="38"/>
        <v>0</v>
      </c>
      <c r="DB29" s="51">
        <f t="shared" si="38"/>
        <v>0</v>
      </c>
      <c r="DC29" s="51">
        <f t="shared" si="38"/>
        <v>0</v>
      </c>
      <c r="DD29" s="51">
        <f t="shared" si="38"/>
        <v>0</v>
      </c>
      <c r="DE29" s="51">
        <f t="shared" si="38"/>
        <v>0</v>
      </c>
      <c r="DF29" s="51">
        <f t="shared" si="38"/>
        <v>0</v>
      </c>
      <c r="DG29" s="51">
        <f t="shared" si="38"/>
        <v>0</v>
      </c>
      <c r="DH29" s="51">
        <f t="shared" si="38"/>
        <v>0</v>
      </c>
      <c r="DI29" s="51">
        <f t="shared" si="38"/>
        <v>0</v>
      </c>
      <c r="DJ29" s="51">
        <f t="shared" si="38"/>
        <v>0</v>
      </c>
      <c r="DK29" s="51">
        <f t="shared" si="38"/>
        <v>0</v>
      </c>
      <c r="DL29" s="51">
        <f t="shared" si="38"/>
        <v>0</v>
      </c>
      <c r="DM29" s="51">
        <f t="shared" si="38"/>
        <v>0</v>
      </c>
      <c r="DN29" s="51">
        <f t="shared" si="38"/>
        <v>0</v>
      </c>
      <c r="DO29" s="51">
        <f t="shared" si="38"/>
        <v>0</v>
      </c>
      <c r="DP29" s="51">
        <f t="shared" si="38"/>
        <v>0</v>
      </c>
      <c r="DQ29" s="51">
        <f t="shared" si="38"/>
        <v>0</v>
      </c>
      <c r="DR29" s="51">
        <f t="shared" si="38"/>
        <v>0</v>
      </c>
      <c r="DS29" s="51">
        <f t="shared" si="38"/>
        <v>0</v>
      </c>
      <c r="DT29" s="51">
        <f t="shared" si="38"/>
        <v>0</v>
      </c>
      <c r="DU29" s="51">
        <f t="shared" si="38"/>
        <v>0</v>
      </c>
    </row>
    <row r="30" spans="1:125" ht="27.75">
      <c r="A30" s="68"/>
      <c r="B30" s="69"/>
      <c r="C30" s="10"/>
      <c r="D30" s="10"/>
      <c r="E30" s="11"/>
      <c r="F30" s="11"/>
      <c r="G30" s="11"/>
      <c r="H30" s="11"/>
      <c r="I30" s="11"/>
      <c r="J30" s="11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6"/>
      <c r="X30" s="16"/>
      <c r="Y30" s="10"/>
      <c r="Z30" s="12"/>
      <c r="AA30" s="12"/>
      <c r="AB30" s="12"/>
      <c r="AC30" s="10"/>
      <c r="AD30" s="10"/>
      <c r="AE30" s="10"/>
      <c r="AF30" s="10"/>
      <c r="AG30" s="10"/>
      <c r="AH30" s="10"/>
      <c r="AI30" s="10"/>
      <c r="AJ30" s="10"/>
      <c r="AK30" s="10"/>
      <c r="AL30" s="1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125" ht="34.5" customHeight="1">
      <c r="A31" s="68"/>
      <c r="B31" s="79" t="s">
        <v>53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125" s="77" customFormat="1" ht="47.25" customHeight="1">
      <c r="A32" s="76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</row>
  </sheetData>
  <mergeCells count="29">
    <mergeCell ref="AK6:AL6"/>
    <mergeCell ref="B6:B7"/>
    <mergeCell ref="C6:D6"/>
    <mergeCell ref="A21:B21"/>
    <mergeCell ref="AB2:AN2"/>
    <mergeCell ref="A5:AH5"/>
    <mergeCell ref="A6:A7"/>
    <mergeCell ref="E6:F6"/>
    <mergeCell ref="G6:H6"/>
    <mergeCell ref="I6:J6"/>
    <mergeCell ref="U6:V6"/>
    <mergeCell ref="A3:AL3"/>
    <mergeCell ref="A4:AL4"/>
    <mergeCell ref="AP6:DU6"/>
    <mergeCell ref="B31:AL32"/>
    <mergeCell ref="W6:X6"/>
    <mergeCell ref="Y6:Z6"/>
    <mergeCell ref="AA6:AB6"/>
    <mergeCell ref="AC6:AD6"/>
    <mergeCell ref="AE6:AF6"/>
    <mergeCell ref="AG6:AH6"/>
    <mergeCell ref="K6:L6"/>
    <mergeCell ref="M6:N6"/>
    <mergeCell ref="O6:P6"/>
    <mergeCell ref="Q6:R6"/>
    <mergeCell ref="S6:T6"/>
    <mergeCell ref="A29:B29"/>
    <mergeCell ref="A28:B28"/>
    <mergeCell ref="AI6:AJ6"/>
  </mergeCells>
  <pageMargins left="0.35433070866141736" right="0.23622047244094491" top="0.66" bottom="0.45" header="0.4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мережа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RePack by Diakov</cp:lastModifiedBy>
  <cp:lastPrinted>2024-09-11T08:57:12Z</cp:lastPrinted>
  <dcterms:created xsi:type="dcterms:W3CDTF">2013-08-12T09:21:30Z</dcterms:created>
  <dcterms:modified xsi:type="dcterms:W3CDTF">2024-09-11T08:57:13Z</dcterms:modified>
</cp:coreProperties>
</file>