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363D3126-1995-4034-9473-EC982FD79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4" i="1" l="1"/>
  <c r="F46" i="1" l="1"/>
  <c r="F44" i="1"/>
  <c r="F21" i="1" l="1"/>
  <c r="F24" i="1" l="1"/>
  <c r="F19" i="1"/>
  <c r="F18" i="1"/>
  <c r="F45" i="1" l="1"/>
  <c r="F43" i="1"/>
  <c r="F42" i="1"/>
  <c r="F41" i="1"/>
  <c r="F22" i="1"/>
  <c r="F10" i="1" l="1"/>
  <c r="F11" i="1"/>
  <c r="F47" i="1" l="1"/>
  <c r="E38" i="1" l="1"/>
  <c r="E35" i="1"/>
  <c r="F14" i="1" l="1"/>
  <c r="E39" i="1" l="1"/>
  <c r="D39" i="1" l="1"/>
  <c r="D38" i="1"/>
  <c r="E37" i="1" l="1"/>
  <c r="E17" i="1" s="1"/>
  <c r="F12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F20" i="1"/>
  <c r="D20" i="1" s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<sst xmlns="http://schemas.openxmlformats.org/spreadsheetml/2006/main" count="96" uniqueCount="96">
  <si>
    <t>Додаток 1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</si>
  <si>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</si>
  <si>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</si>
  <si>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</si>
  <si>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</si>
  <si>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</si>
  <si>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</si>
  <si>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</si>
  <si>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</si>
  <si>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</si>
  <si>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</si>
  <si>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</si>
  <si>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</si>
  <si>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</si>
  <si>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</si>
  <si>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</si>
  <si>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</si>
  <si>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</si>
  <si>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</si>
  <si>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</si>
  <si>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</si>
  <si>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</si>
  <si>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</si>
  <si>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</si>
  <si>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</si>
  <si>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</si>
  <si>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</si>
  <si>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</si>
  <si>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</si>
  <si>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</si>
  <si>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</si>
  <si>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</si>
  <si>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</si>
  <si>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</si>
  <si>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</si>
  <si>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</si>
  <si>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</si>
  <si>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</si>
  <si>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</si>
  <si>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</si>
  <si>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</si>
  <si>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</si>
  <si>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</si>
  <si>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</si>
  <si>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</si>
  <si>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</si>
  <si>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</si>
  <si>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</si>
  <si>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</si>
  <si>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</si>
  <si>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</si>
  <si>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</si>
  <si>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</si>
  <si>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</si>
  <si>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</si>
  <si>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</si>
  <si>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</si>
  <si>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</si>
  <si>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</si>
  <si>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</si>
  <si>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</si>
  <si>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</si>
  <si>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</si>
  <si>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</si>
  <si>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</si>
  <si>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</si>
  <si>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</si>
  <si>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</si>
  <si>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</si>
  <si>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</si>
  <si>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</si>
  <si>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</si>
  <si>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</si>
  <si>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</si>
  <si>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</si>
  <si>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</si>
  <si>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</si>
  <si>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</si>
  <si>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</si>
  <si>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</si>
  <si>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</si>
  <si>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</si>
  <si>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</si>
  <si>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</si>
  <si>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</si>
  <si>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</si>
  <si>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</si>
  <si>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</si>
  <si>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</si>
  <si>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</si>
  <si>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</si>
  <si>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</si>
  <si>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</si>
  <si>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</si>
  <si>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>10.12.2021 р.</t>
  </si>
  <si>
    <t xml:space="preserve">№ 561-18-08 )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</si>
</sst>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3"/>
  <sheetViews>
    <sheetView tabSelected="1" view="pageBreakPreview" zoomScale="63" zoomScaleNormal="63" zoomScaleSheetLayoutView="63" zoomScalePageLayoutView="49" workbookViewId="0">
      <selection activeCell="E5" sqref="E5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68.45" customHeight="1" x14ac:dyDescent="0.3">
      <c r="B2" s="1"/>
      <c r="C2" s="1"/>
      <c r="D2" s="59" t="s">
        <v>92</v>
      </c>
      <c r="E2" s="59"/>
      <c r="F2" s="59"/>
    </row>
    <row r="3" spans="2:6" ht="35.450000000000003" customHeight="1" x14ac:dyDescent="0.3">
      <c r="B3" s="1"/>
      <c r="C3" s="1"/>
      <c r="D3" s="59" t="s">
        <v>93</v>
      </c>
      <c r="E3" s="59"/>
      <c r="F3" s="59"/>
    </row>
    <row r="4" spans="2:6" ht="39" customHeight="1" x14ac:dyDescent="0.3">
      <c r="B4" s="1"/>
      <c r="C4" s="1"/>
      <c r="D4" s="60" t="s">
        <v>89</v>
      </c>
      <c r="E4" s="60"/>
      <c r="F4" s="60"/>
    </row>
    <row r="5" spans="2:6" ht="18.75" x14ac:dyDescent="0.3">
      <c r="B5" s="1"/>
      <c r="C5" s="1"/>
      <c r="D5" s="1" t="s">
        <v>94</v>
      </c>
      <c r="E5" s="1" t="s">
        <v>95</v>
      </c>
      <c r="F5" s="2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3"/>
      <c r="C7" s="4" t="s">
        <v>1</v>
      </c>
      <c r="D7" s="5" t="s">
        <v>2</v>
      </c>
      <c r="E7" s="3" t="s">
        <v>3</v>
      </c>
      <c r="F7" s="6" t="s">
        <v>4</v>
      </c>
    </row>
    <row r="8" spans="2:6" ht="22.9" customHeight="1" thickBot="1" x14ac:dyDescent="0.35">
      <c r="B8" s="3"/>
      <c r="C8" s="4" t="s">
        <v>5</v>
      </c>
      <c r="D8" s="7">
        <f>D9+D17+D40+D48</f>
        <v>497837.85</v>
      </c>
      <c r="E8" s="7">
        <f>E9+E17+E40+E48</f>
        <v>127638.1</v>
      </c>
      <c r="F8" s="7">
        <f>F9+F17+F40+F48</f>
        <v>370199.75</v>
      </c>
    </row>
    <row r="9" spans="2:6" ht="22.9" customHeight="1" thickBot="1" x14ac:dyDescent="0.35">
      <c r="B9" s="8" t="s">
        <v>6</v>
      </c>
      <c r="C9" s="9" t="s">
        <v>7</v>
      </c>
      <c r="D9" s="10">
        <f>E9+F9</f>
        <v>10641.6</v>
      </c>
      <c r="E9" s="11">
        <f>E10+E11+E12+E13+E14+E15+E16</f>
        <v>0</v>
      </c>
      <c r="F9" s="11">
        <f>F10+F11+F12+F13+F14+F15+F16</f>
        <v>10641.6</v>
      </c>
    </row>
    <row r="10" spans="2:6" ht="34.9" customHeight="1" x14ac:dyDescent="0.3">
      <c r="B10" s="12" t="s">
        <v>8</v>
      </c>
      <c r="C10" s="28" t="s">
        <v>9</v>
      </c>
      <c r="D10" s="13">
        <f>E10+F10</f>
        <v>6168</v>
      </c>
      <c r="E10" s="14"/>
      <c r="F10" s="15">
        <f>4700+1668-200</f>
        <v>6168</v>
      </c>
    </row>
    <row r="11" spans="2:6" ht="21" customHeight="1" x14ac:dyDescent="0.3">
      <c r="B11" s="16" t="s">
        <v>10</v>
      </c>
      <c r="C11" s="21" t="s">
        <v>11</v>
      </c>
      <c r="D11" s="17">
        <f t="shared" ref="D11:D53" si="0">E11+F11</f>
        <v>3300.6</v>
      </c>
      <c r="E11" s="18"/>
      <c r="F11" s="19">
        <f>700.6+2600</f>
        <v>3300.6</v>
      </c>
    </row>
    <row r="12" spans="2:6" ht="56.25" x14ac:dyDescent="0.3">
      <c r="B12" s="16" t="s">
        <v>12</v>
      </c>
      <c r="C12" s="21" t="s">
        <v>13</v>
      </c>
      <c r="D12" s="17">
        <f t="shared" si="0"/>
        <v>473</v>
      </c>
      <c r="E12" s="18"/>
      <c r="F12" s="19">
        <f>473</f>
        <v>473</v>
      </c>
    </row>
    <row r="13" spans="2:6" ht="37.5" x14ac:dyDescent="0.3">
      <c r="B13" s="16" t="s">
        <v>14</v>
      </c>
      <c r="C13" s="21" t="s">
        <v>15</v>
      </c>
      <c r="D13" s="17">
        <f t="shared" si="0"/>
        <v>0</v>
      </c>
      <c r="E13" s="18"/>
      <c r="F13" s="19">
        <v>0</v>
      </c>
    </row>
    <row r="14" spans="2:6" ht="38.450000000000003" customHeight="1" x14ac:dyDescent="0.3">
      <c r="B14" s="16" t="s">
        <v>16</v>
      </c>
      <c r="C14" s="21" t="s">
        <v>17</v>
      </c>
      <c r="D14" s="17">
        <f t="shared" si="0"/>
        <v>500</v>
      </c>
      <c r="E14" s="18"/>
      <c r="F14" s="19">
        <f>500</f>
        <v>500</v>
      </c>
    </row>
    <row r="15" spans="2:6" ht="37.15" customHeight="1" x14ac:dyDescent="0.3">
      <c r="B15" s="16" t="s">
        <v>18</v>
      </c>
      <c r="C15" s="21" t="s">
        <v>19</v>
      </c>
      <c r="D15" s="17">
        <f t="shared" si="0"/>
        <v>200</v>
      </c>
      <c r="E15" s="20"/>
      <c r="F15" s="19">
        <v>200</v>
      </c>
    </row>
    <row r="16" spans="2:6" ht="22.15" customHeight="1" thickBot="1" x14ac:dyDescent="0.35">
      <c r="B16" s="16" t="s">
        <v>20</v>
      </c>
      <c r="C16" s="21" t="s">
        <v>21</v>
      </c>
      <c r="D16" s="17">
        <f t="shared" si="0"/>
        <v>0</v>
      </c>
      <c r="E16" s="20"/>
      <c r="F16" s="19">
        <v>0</v>
      </c>
    </row>
    <row r="17" spans="2:6" ht="19.149999999999999" customHeight="1" thickBot="1" x14ac:dyDescent="0.35">
      <c r="B17" s="3" t="s">
        <v>22</v>
      </c>
      <c r="C17" s="4" t="s">
        <v>23</v>
      </c>
      <c r="D17" s="7">
        <f t="shared" si="0"/>
        <v>269300.59999999998</v>
      </c>
      <c r="E17" s="22">
        <f>E18+E19+E20+E21+E22+E23+E24+E25+E26+E27+E28+E33+E34+E35+E36+E37+E39+E38</f>
        <v>127638.1</v>
      </c>
      <c r="F17" s="22">
        <f>F18+F19+F20+F21+F22+F23+F24+F25+F26+F27+F28+F33+F34+F35+F36+F37</f>
        <v>141662.5</v>
      </c>
    </row>
    <row r="18" spans="2:6" ht="56.45" customHeight="1" x14ac:dyDescent="0.3">
      <c r="B18" s="12" t="s">
        <v>24</v>
      </c>
      <c r="C18" s="28" t="s">
        <v>25</v>
      </c>
      <c r="D18" s="13">
        <f t="shared" si="0"/>
        <v>76463.5</v>
      </c>
      <c r="E18" s="23"/>
      <c r="F18" s="15">
        <f>23378.5+100+1000+200+50000+1500-60+345</f>
        <v>76463.5</v>
      </c>
    </row>
    <row r="19" spans="2:6" ht="37.9" customHeight="1" x14ac:dyDescent="0.3">
      <c r="B19" s="16" t="s">
        <v>26</v>
      </c>
      <c r="C19" s="21" t="s">
        <v>27</v>
      </c>
      <c r="D19" s="17">
        <f t="shared" si="0"/>
        <v>3765</v>
      </c>
      <c r="E19" s="20"/>
      <c r="F19" s="19">
        <f>1050+1500+2015+500-1300</f>
        <v>3765</v>
      </c>
    </row>
    <row r="20" spans="2:6" ht="42" customHeight="1" x14ac:dyDescent="0.3">
      <c r="B20" s="16" t="s">
        <v>28</v>
      </c>
      <c r="C20" s="21" t="s">
        <v>29</v>
      </c>
      <c r="D20" s="17">
        <f t="shared" si="0"/>
        <v>15000</v>
      </c>
      <c r="E20" s="20"/>
      <c r="F20" s="19">
        <f>1500+13500</f>
        <v>15000</v>
      </c>
    </row>
    <row r="21" spans="2:6" ht="59.45" customHeight="1" x14ac:dyDescent="0.3">
      <c r="B21" s="16" t="s">
        <v>30</v>
      </c>
      <c r="C21" s="21" t="s">
        <v>31</v>
      </c>
      <c r="D21" s="17">
        <f t="shared" si="0"/>
        <v>32955</v>
      </c>
      <c r="E21" s="20"/>
      <c r="F21" s="19">
        <f>6100+6000+14577+4100+3448+1230-500-3500+1300+200</f>
        <v>32955</v>
      </c>
    </row>
    <row r="22" spans="2:6" ht="72.599999999999994" customHeight="1" x14ac:dyDescent="0.3">
      <c r="B22" s="16" t="s">
        <v>32</v>
      </c>
      <c r="C22" s="21" t="s">
        <v>33</v>
      </c>
      <c r="D22" s="17">
        <f t="shared" si="0"/>
        <v>1884</v>
      </c>
      <c r="E22" s="20"/>
      <c r="F22" s="19">
        <f>760+1974-850</f>
        <v>1884</v>
      </c>
    </row>
    <row r="23" spans="2:6" ht="56.25" x14ac:dyDescent="0.3">
      <c r="B23" s="16" t="s">
        <v>34</v>
      </c>
      <c r="C23" s="21" t="s">
        <v>35</v>
      </c>
      <c r="D23" s="17">
        <f t="shared" si="0"/>
        <v>0</v>
      </c>
      <c r="E23" s="18"/>
      <c r="F23" s="19">
        <v>0</v>
      </c>
    </row>
    <row r="24" spans="2:6" ht="53.45" customHeight="1" x14ac:dyDescent="0.3">
      <c r="B24" s="16" t="s">
        <v>36</v>
      </c>
      <c r="C24" s="21" t="s">
        <v>37</v>
      </c>
      <c r="D24" s="17">
        <f t="shared" si="0"/>
        <v>11595</v>
      </c>
      <c r="E24" s="18"/>
      <c r="F24" s="19">
        <f>10000+1695+300+500-900</f>
        <v>11595</v>
      </c>
    </row>
    <row r="25" spans="2:6" ht="37.5" x14ac:dyDescent="0.3">
      <c r="B25" s="16" t="s">
        <v>38</v>
      </c>
      <c r="C25" s="21" t="s">
        <v>39</v>
      </c>
      <c r="D25" s="17">
        <f t="shared" si="0"/>
        <v>0</v>
      </c>
      <c r="E25" s="24"/>
      <c r="F25" s="19">
        <v>0</v>
      </c>
    </row>
    <row r="26" spans="2:6" ht="39" customHeight="1" x14ac:dyDescent="0.3">
      <c r="B26" s="16" t="s">
        <v>40</v>
      </c>
      <c r="C26" s="21" t="s">
        <v>41</v>
      </c>
      <c r="D26" s="17">
        <f t="shared" si="0"/>
        <v>0</v>
      </c>
      <c r="E26" s="24"/>
      <c r="F26" s="19">
        <v>0</v>
      </c>
    </row>
    <row r="27" spans="2:6" ht="52.9" customHeight="1" x14ac:dyDescent="0.3">
      <c r="B27" s="16" t="s">
        <v>42</v>
      </c>
      <c r="C27" s="48" t="s">
        <v>86</v>
      </c>
      <c r="D27" s="17">
        <f t="shared" si="0"/>
        <v>0</v>
      </c>
      <c r="E27" s="24"/>
      <c r="F27" s="19">
        <v>0</v>
      </c>
    </row>
    <row r="28" spans="2:6" ht="50.45" customHeight="1" x14ac:dyDescent="0.3">
      <c r="B28" s="16" t="s">
        <v>43</v>
      </c>
      <c r="C28" s="48" t="s">
        <v>87</v>
      </c>
      <c r="D28" s="17">
        <f t="shared" si="0"/>
        <v>0</v>
      </c>
      <c r="E28" s="24"/>
      <c r="F28" s="19">
        <v>0</v>
      </c>
    </row>
    <row r="29" spans="2:6" ht="19.149999999999999" customHeight="1" x14ac:dyDescent="0.3">
      <c r="B29" s="50"/>
      <c r="C29" s="51"/>
      <c r="D29" s="56">
        <v>2</v>
      </c>
      <c r="E29" s="53"/>
      <c r="F29" s="55"/>
    </row>
    <row r="30" spans="2:6" ht="21" customHeight="1" x14ac:dyDescent="0.3">
      <c r="B30" s="50"/>
      <c r="C30" s="51"/>
      <c r="D30" s="56"/>
      <c r="E30" s="53"/>
      <c r="F30" s="55" t="s">
        <v>47</v>
      </c>
    </row>
    <row r="31" spans="2:6" ht="20.45" customHeight="1" x14ac:dyDescent="0.3">
      <c r="B31" s="50"/>
      <c r="C31" s="51"/>
      <c r="D31" s="56"/>
      <c r="E31" s="53"/>
      <c r="F31" s="55"/>
    </row>
    <row r="32" spans="2:6" ht="11.45" customHeight="1" x14ac:dyDescent="0.3">
      <c r="B32" s="50"/>
      <c r="C32" s="51"/>
      <c r="D32" s="52"/>
      <c r="E32" s="53"/>
      <c r="F32" s="54"/>
    </row>
    <row r="33" spans="2:6" ht="37.5" x14ac:dyDescent="0.3">
      <c r="B33" s="16" t="s">
        <v>44</v>
      </c>
      <c r="C33" s="25" t="s">
        <v>88</v>
      </c>
      <c r="D33" s="17">
        <f>E33+F33</f>
        <v>0</v>
      </c>
      <c r="E33" s="24"/>
      <c r="F33" s="19">
        <v>0</v>
      </c>
    </row>
    <row r="34" spans="2:6" ht="135.6" customHeight="1" x14ac:dyDescent="0.3">
      <c r="B34" s="16" t="s">
        <v>45</v>
      </c>
      <c r="C34" s="25" t="s">
        <v>84</v>
      </c>
      <c r="D34" s="17">
        <f t="shared" si="0"/>
        <v>60</v>
      </c>
      <c r="E34" s="24">
        <f>100-40</f>
        <v>60</v>
      </c>
      <c r="F34" s="19">
        <v>0</v>
      </c>
    </row>
    <row r="35" spans="2:6" ht="62.45" customHeight="1" x14ac:dyDescent="0.3">
      <c r="B35" s="16" t="s">
        <v>46</v>
      </c>
      <c r="C35" s="57" t="s">
        <v>81</v>
      </c>
      <c r="D35" s="17">
        <f t="shared" si="0"/>
        <v>6231</v>
      </c>
      <c r="E35" s="31">
        <f>4000+531+1400+300</f>
        <v>6231</v>
      </c>
      <c r="F35" s="27">
        <v>0</v>
      </c>
    </row>
    <row r="36" spans="2:6" ht="57.6" customHeight="1" x14ac:dyDescent="0.3">
      <c r="B36" s="12" t="s">
        <v>48</v>
      </c>
      <c r="C36" s="47" t="s">
        <v>85</v>
      </c>
      <c r="D36" s="17">
        <f t="shared" si="0"/>
        <v>119947.1</v>
      </c>
      <c r="E36" s="30">
        <f>83957.1+1740-50+18500+2000+4000+2000+4200+1000+600+2000</f>
        <v>119947.1</v>
      </c>
      <c r="F36" s="19">
        <v>0</v>
      </c>
    </row>
    <row r="37" spans="2:6" ht="72.599999999999994" customHeight="1" x14ac:dyDescent="0.3">
      <c r="B37" s="16" t="s">
        <v>49</v>
      </c>
      <c r="C37" s="29" t="s">
        <v>50</v>
      </c>
      <c r="D37" s="17">
        <f t="shared" si="0"/>
        <v>800</v>
      </c>
      <c r="E37" s="24">
        <f>500+300</f>
        <v>800</v>
      </c>
      <c r="F37" s="15">
        <v>0</v>
      </c>
    </row>
    <row r="38" spans="2:6" ht="59.45" customHeight="1" x14ac:dyDescent="0.3">
      <c r="B38" s="16" t="s">
        <v>51</v>
      </c>
      <c r="C38" s="21" t="s">
        <v>52</v>
      </c>
      <c r="D38" s="17">
        <f t="shared" ref="D38:D39" si="1">E38+F38</f>
        <v>600</v>
      </c>
      <c r="E38" s="31">
        <f>300+200+100</f>
        <v>600</v>
      </c>
      <c r="F38" s="15">
        <v>0</v>
      </c>
    </row>
    <row r="39" spans="2:6" ht="42.6" customHeight="1" thickBot="1" x14ac:dyDescent="0.35">
      <c r="B39" s="16" t="s">
        <v>82</v>
      </c>
      <c r="C39" s="46" t="s">
        <v>83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 x14ac:dyDescent="0.35">
      <c r="B40" s="3" t="s">
        <v>53</v>
      </c>
      <c r="C40" s="4" t="s">
        <v>54</v>
      </c>
      <c r="D40" s="7">
        <f t="shared" si="0"/>
        <v>217895.65</v>
      </c>
      <c r="E40" s="32"/>
      <c r="F40" s="22">
        <f>F41+F42+F43+F44+F45+F46+F47</f>
        <v>217895.65</v>
      </c>
    </row>
    <row r="41" spans="2:6" ht="41.45" customHeight="1" x14ac:dyDescent="0.3">
      <c r="B41" s="12" t="s">
        <v>55</v>
      </c>
      <c r="C41" s="28" t="s">
        <v>56</v>
      </c>
      <c r="D41" s="13">
        <f t="shared" si="0"/>
        <v>2830</v>
      </c>
      <c r="E41" s="23"/>
      <c r="F41" s="15">
        <f>4000-900-270</f>
        <v>2830</v>
      </c>
    </row>
    <row r="42" spans="2:6" ht="36" customHeight="1" x14ac:dyDescent="0.3">
      <c r="B42" s="16" t="s">
        <v>57</v>
      </c>
      <c r="C42" s="21" t="s">
        <v>58</v>
      </c>
      <c r="D42" s="17">
        <f t="shared" si="0"/>
        <v>3975</v>
      </c>
      <c r="E42" s="20"/>
      <c r="F42" s="19">
        <f>1000+1695+350+1280-350</f>
        <v>3975</v>
      </c>
    </row>
    <row r="43" spans="2:6" ht="36.6" customHeight="1" x14ac:dyDescent="0.3">
      <c r="B43" s="16" t="s">
        <v>59</v>
      </c>
      <c r="C43" s="21" t="s">
        <v>60</v>
      </c>
      <c r="D43" s="17">
        <f t="shared" si="0"/>
        <v>878.8</v>
      </c>
      <c r="E43" s="20"/>
      <c r="F43" s="19">
        <f>628.8+250+200-200</f>
        <v>878.8</v>
      </c>
    </row>
    <row r="44" spans="2:6" ht="36.6" customHeight="1" x14ac:dyDescent="0.3">
      <c r="B44" s="16" t="s">
        <v>61</v>
      </c>
      <c r="C44" s="21" t="s">
        <v>62</v>
      </c>
      <c r="D44" s="17">
        <f t="shared" si="0"/>
        <v>11458.5</v>
      </c>
      <c r="E44" s="20"/>
      <c r="F44" s="19">
        <f>6983.7+1130+1500-510+3500-20+749.8+370-1600-345-200-100</f>
        <v>11458.5</v>
      </c>
    </row>
    <row r="45" spans="2:6" ht="21" customHeight="1" x14ac:dyDescent="0.3">
      <c r="B45" s="16" t="s">
        <v>63</v>
      </c>
      <c r="C45" s="21" t="s">
        <v>64</v>
      </c>
      <c r="D45" s="17">
        <f>E45+F45</f>
        <v>67.700000000000045</v>
      </c>
      <c r="E45" s="20"/>
      <c r="F45" s="19">
        <f>1867.7-1500-300</f>
        <v>67.700000000000045</v>
      </c>
    </row>
    <row r="46" spans="2:6" ht="37.5" x14ac:dyDescent="0.3">
      <c r="B46" s="16" t="s">
        <v>65</v>
      </c>
      <c r="C46" s="21" t="s">
        <v>66</v>
      </c>
      <c r="D46" s="17">
        <f>E46+F46</f>
        <v>198485.65</v>
      </c>
      <c r="E46" s="20"/>
      <c r="F46" s="19">
        <f>33008.5-1500+80000+5000+40000+14396.8+1500+700+1400-200+200+510-350+4800+14668.35+10+500+2842+900+100</f>
        <v>198485.65</v>
      </c>
    </row>
    <row r="47" spans="2:6" ht="39.6" customHeight="1" thickBot="1" x14ac:dyDescent="0.35">
      <c r="B47" s="26" t="s">
        <v>67</v>
      </c>
      <c r="C47" s="49" t="s">
        <v>68</v>
      </c>
      <c r="D47" s="33">
        <f t="shared" si="0"/>
        <v>200</v>
      </c>
      <c r="E47" s="34"/>
      <c r="F47" s="27">
        <f>500-300</f>
        <v>200</v>
      </c>
    </row>
    <row r="48" spans="2:6" ht="18" customHeight="1" thickBot="1" x14ac:dyDescent="0.35">
      <c r="B48" s="3" t="s">
        <v>69</v>
      </c>
      <c r="C48" s="4" t="s">
        <v>70</v>
      </c>
      <c r="D48" s="7">
        <f t="shared" si="0"/>
        <v>0</v>
      </c>
      <c r="E48" s="32"/>
      <c r="F48" s="22">
        <f>F49+F50+F51+F52+F53</f>
        <v>0</v>
      </c>
    </row>
    <row r="49" spans="2:6" ht="34.9" customHeight="1" x14ac:dyDescent="0.3">
      <c r="B49" s="35" t="s">
        <v>71</v>
      </c>
      <c r="C49" s="36" t="s">
        <v>72</v>
      </c>
      <c r="D49" s="37">
        <f t="shared" si="0"/>
        <v>0</v>
      </c>
      <c r="E49" s="38"/>
      <c r="F49" s="39">
        <v>0</v>
      </c>
    </row>
    <row r="50" spans="2:6" ht="46.15" customHeight="1" x14ac:dyDescent="0.3">
      <c r="B50" s="16" t="s">
        <v>73</v>
      </c>
      <c r="C50" s="21" t="s">
        <v>74</v>
      </c>
      <c r="D50" s="17">
        <f t="shared" si="0"/>
        <v>0</v>
      </c>
      <c r="E50" s="20"/>
      <c r="F50" s="19">
        <v>0</v>
      </c>
    </row>
    <row r="51" spans="2:6" ht="36.6" customHeight="1" x14ac:dyDescent="0.3">
      <c r="B51" s="16" t="s">
        <v>75</v>
      </c>
      <c r="C51" s="21" t="s">
        <v>76</v>
      </c>
      <c r="D51" s="17">
        <f t="shared" si="0"/>
        <v>0</v>
      </c>
      <c r="E51" s="20"/>
      <c r="F51" s="19">
        <v>0</v>
      </c>
    </row>
    <row r="52" spans="2:6" ht="58.9" customHeight="1" x14ac:dyDescent="0.3">
      <c r="B52" s="16" t="s">
        <v>77</v>
      </c>
      <c r="C52" s="21" t="s">
        <v>78</v>
      </c>
      <c r="D52" s="17">
        <f>E52+F52</f>
        <v>0</v>
      </c>
      <c r="E52" s="20"/>
      <c r="F52" s="19">
        <v>0</v>
      </c>
    </row>
    <row r="53" spans="2:6" ht="45" customHeight="1" thickBot="1" x14ac:dyDescent="0.35">
      <c r="B53" s="40" t="s">
        <v>79</v>
      </c>
      <c r="C53" s="41" t="s">
        <v>80</v>
      </c>
      <c r="D53" s="42">
        <f t="shared" si="0"/>
        <v>0</v>
      </c>
      <c r="E53" s="43"/>
      <c r="F53" s="44">
        <v>0</v>
      </c>
    </row>
    <row r="54" spans="2:6" ht="18.600000000000001" customHeight="1" x14ac:dyDescent="0.3">
      <c r="B54" s="50"/>
      <c r="C54" s="51"/>
      <c r="D54" s="52"/>
      <c r="E54" s="52"/>
      <c r="F54" s="52"/>
    </row>
    <row r="55" spans="2:6" ht="18.600000000000001" customHeight="1" x14ac:dyDescent="0.3">
      <c r="B55" s="50"/>
      <c r="C55" s="51"/>
      <c r="D55" s="52"/>
      <c r="E55" s="52"/>
      <c r="F55" s="52"/>
    </row>
    <row r="56" spans="2:6" ht="18.75" x14ac:dyDescent="0.3">
      <c r="B56" s="1"/>
      <c r="C56" s="1" t="s">
        <v>90</v>
      </c>
      <c r="D56" s="1"/>
      <c r="E56" s="1" t="s">
        <v>91</v>
      </c>
      <c r="F56" s="1"/>
    </row>
    <row r="57" spans="2:6" ht="18.75" x14ac:dyDescent="0.3">
      <c r="B57" s="1"/>
      <c r="C57" s="1"/>
      <c r="D57" s="1"/>
      <c r="E57" s="1"/>
      <c r="F57" s="45"/>
    </row>
    <row r="63" spans="2:6" ht="15.75" x14ac:dyDescent="0.25">
      <c r="C63" s="58"/>
      <c r="D63" s="58"/>
      <c r="E63" s="58"/>
    </row>
  </sheetData>
  <mergeCells count="4">
    <mergeCell ref="C63:E63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 xml:space="preserve">&amp;C
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2021-12-13T07:41:43Z</dcterms:modified>
</cp:coreProperties>
</file>