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292700F2-CB2B-4844-AA9E-EEF9F4DB929D}"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E19" i="1"/>
  <c r="M12" i="1" l="1"/>
  <c r="F32" i="1" l="1"/>
  <c r="G32" i="1"/>
  <c r="H32" i="1"/>
  <c r="I32" i="1"/>
  <c r="J32" i="1"/>
  <c r="K32" i="1"/>
  <c r="L32" i="1"/>
  <c r="M32" i="1"/>
  <c r="N32" i="1"/>
  <c r="E32" i="1"/>
  <c r="F51" i="1" l="1"/>
  <c r="F50" i="1" s="1"/>
  <c r="G51" i="1"/>
  <c r="G50" i="1" s="1"/>
  <c r="H51" i="1"/>
  <c r="H50" i="1" s="1"/>
  <c r="I51" i="1"/>
  <c r="I50" i="1" s="1"/>
  <c r="J51" i="1"/>
  <c r="J50" i="1" s="1"/>
  <c r="K51" i="1"/>
  <c r="K50" i="1" s="1"/>
  <c r="L51" i="1"/>
  <c r="L50" i="1" s="1"/>
  <c r="M51" i="1"/>
  <c r="M50" i="1" s="1"/>
  <c r="N51" i="1"/>
  <c r="N50" i="1" s="1"/>
  <c r="F46" i="1"/>
  <c r="G46" i="1"/>
  <c r="H46" i="1"/>
  <c r="I46" i="1"/>
  <c r="J46" i="1"/>
  <c r="K46" i="1"/>
  <c r="L46" i="1"/>
  <c r="M46" i="1"/>
  <c r="N46" i="1"/>
  <c r="F38" i="1"/>
  <c r="G38" i="1"/>
  <c r="H38" i="1"/>
  <c r="I38" i="1"/>
  <c r="J38" i="1"/>
  <c r="K38" i="1"/>
  <c r="L38" i="1"/>
  <c r="M38" i="1"/>
  <c r="N38" i="1"/>
  <c r="F19" i="1"/>
  <c r="H19" i="1"/>
  <c r="I19" i="1"/>
  <c r="J19" i="1"/>
  <c r="K19" i="1"/>
  <c r="L19" i="1"/>
  <c r="M19" i="1"/>
  <c r="M11" i="1" s="1"/>
  <c r="N19" i="1"/>
  <c r="F12" i="1"/>
  <c r="G12" i="1"/>
  <c r="H12" i="1"/>
  <c r="I12" i="1"/>
  <c r="J12" i="1"/>
  <c r="K12" i="1"/>
  <c r="L12" i="1"/>
  <c r="N12" i="1"/>
  <c r="E51" i="1"/>
  <c r="E50" i="1" s="1"/>
  <c r="E46" i="1"/>
  <c r="E38" i="1"/>
  <c r="E12" i="1"/>
  <c r="K11" i="1" l="1"/>
  <c r="E37" i="1"/>
  <c r="N37" i="1"/>
  <c r="J37" i="1"/>
  <c r="K37" i="1"/>
  <c r="K9" i="1" s="1"/>
  <c r="G37" i="1"/>
  <c r="H11" i="1"/>
  <c r="N11" i="1"/>
  <c r="J11" i="1"/>
  <c r="J9" i="1" s="1"/>
  <c r="L11" i="1"/>
  <c r="I11" i="1"/>
  <c r="F11" i="1"/>
  <c r="F37" i="1"/>
  <c r="L37" i="1"/>
  <c r="H37" i="1"/>
  <c r="G11" i="1"/>
  <c r="E11" i="1"/>
  <c r="M37" i="1"/>
  <c r="M9" i="1" s="1"/>
  <c r="I37" i="1"/>
  <c r="E9" i="1" l="1"/>
  <c r="G9" i="1"/>
  <c r="F9" i="1"/>
  <c r="N9" i="1"/>
  <c r="I9" i="1"/>
  <c r="H9" i="1"/>
  <c r="L9"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<sst xmlns="http://schemas.openxmlformats.org/spreadsheetml/2006/main" count="113" uniqueCount="97">
  <si>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</si>
  <si>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</si>
  <si>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</si>
  <si>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</si>
  <si>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</si>
  <si>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</si>
  <si>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</si>
  <si>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</si>
  <si>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</si>
  <si>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</si>
  <si>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</si>
  <si>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</si>
  <si>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</si>
  <si>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</si>
  <si>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</si>
  <si>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</si>
  <si>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</si>
  <si>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</si>
  <si>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</si>
  <si>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</si>
  <si>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</si>
  <si>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</si>
  <si>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</si>
  <si>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</si>
  <si>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</si>
  <si>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</si>
  <si>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</si>
  <si>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</si>
  <si>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</si>
  <si>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</si>
  <si>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</si>
  <si>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</si>
  <si>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</si>
  <si>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</si>
  <si>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</si>
  <si>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</si>
  <si>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</si>
  <si>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</si>
  <si>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</si>
  <si>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</si>
  <si>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</si>
  <si>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</si>
  <si>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</si>
  <si>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</si>
  <si>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</si>
  <si>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</si>
  <si>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</si>
  <si>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</si>
  <si>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</si>
  <si>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</si>
  <si>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</si>
  <si>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</si>
  <si>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</si>
  <si>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</si>
  <si>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</si>
  <si>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</si>
  <si>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</si>
  <si>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</si>
  <si>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</si>
  <si>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</si>
  <si>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</si>
  <si>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</si>
  <si>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</si>
  <si>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</si>
  <si>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</si>
  <si>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</si>
  <si>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</si>
  <si>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</si>
  <si>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</si>
  <si>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</si>
  <si>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</si>
  <si>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</si>
  <si>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</si>
  <si>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</si>
  <si>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</si>
  <si>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</si>
  <si>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</si>
  <si>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</si>
  <si>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</si>
  <si>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</si>
  <si>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</si>
  <si>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</si>
  <si>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</si>
  <si>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</si>
  <si>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</si>
  <si>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</si>
  <si>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</si>
  <si>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</si>
  <si>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</si>
  <si>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</si>
  <si>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</si>
  <si>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</si>
  <si>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</si>
  <si>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</si>
  <si>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</si>
  <si>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</si>
  <si>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29.06.2023 № 1214-51-08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</si>
</sst>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3" fontId="5" fillId="8" borderId="0" xfId="0" applyNumberFormat="1"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vertical="center"/>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Q60"/>
  <sheetViews>
    <sheetView tabSelected="1" topLeftCell="C1" zoomScaleSheetLayoutView="100" zoomScalePageLayoutView="75" workbookViewId="0">
      <selection activeCell="J4" sqref="J4:N4"/>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5" width="15.125" customWidth="1"/>
    <col min="16" max="16" width="14.875" customWidth="1"/>
    <col min="18" max="18" width="6.5" customWidth="1"/>
  </cols>
  <sheetData>
    <row r="1" spans="3:16" x14ac:dyDescent="0.25">
      <c r="D1" s="131" t="s">
        <v>83</v>
      </c>
      <c r="E1" s="131"/>
      <c r="F1" s="131"/>
      <c r="G1" s="131"/>
      <c r="H1" s="131"/>
      <c r="I1" s="131"/>
      <c r="J1" s="131"/>
      <c r="K1" s="131"/>
      <c r="L1" s="131"/>
      <c r="M1" s="131"/>
      <c r="N1" s="131"/>
      <c r="O1" s="68"/>
      <c r="P1" s="47"/>
    </row>
    <row r="2" spans="3:16" ht="30.75" customHeight="1" x14ac:dyDescent="0.25">
      <c r="D2" s="132" t="s">
        <v>82</v>
      </c>
      <c r="E2" s="132"/>
      <c r="F2" s="132"/>
      <c r="G2" s="132"/>
      <c r="H2" s="132"/>
      <c r="I2" s="132"/>
      <c r="J2" s="132"/>
      <c r="K2" s="132"/>
      <c r="L2" s="132"/>
      <c r="M2" s="132"/>
      <c r="N2" s="132"/>
      <c r="O2" s="69"/>
      <c r="P2" s="49"/>
    </row>
    <row r="3" spans="3:16" ht="30.75" customHeight="1" x14ac:dyDescent="0.25">
      <c r="D3" s="84"/>
      <c r="E3" s="84"/>
      <c r="F3" s="84"/>
      <c r="G3" s="84"/>
      <c r="H3" s="84"/>
      <c r="I3" s="84"/>
      <c r="J3" s="116" t="s">
        <v>95</v>
      </c>
      <c r="K3" s="116"/>
      <c r="L3" s="116"/>
      <c r="M3" s="116"/>
      <c r="N3" s="116"/>
      <c r="O3" s="69"/>
      <c r="P3" s="49"/>
    </row>
    <row r="4" spans="3:16" ht="24.75" customHeight="1" x14ac:dyDescent="0.25">
      <c r="D4" s="46"/>
      <c r="E4" s="46"/>
      <c r="F4" s="46"/>
      <c r="G4" s="46"/>
      <c r="H4" s="46"/>
      <c r="I4" s="46"/>
      <c r="J4" s="116" t="s">
        <v>96</v>
      </c>
      <c r="K4" s="116"/>
      <c r="L4" s="116"/>
      <c r="M4" s="116"/>
      <c r="N4" s="116"/>
      <c r="O4" s="70"/>
      <c r="P4" s="50"/>
    </row>
    <row r="5" spans="3:16" ht="17.25" customHeight="1" thickBot="1" x14ac:dyDescent="0.35">
      <c r="D5" s="139" t="s">
        <v>73</v>
      </c>
      <c r="E5" s="139"/>
      <c r="F5" s="139"/>
      <c r="G5" s="139"/>
      <c r="H5" s="139"/>
      <c r="I5" s="139"/>
      <c r="J5" s="139"/>
      <c r="K5" s="139"/>
      <c r="L5" s="139"/>
      <c r="M5" s="139"/>
      <c r="N5" s="139"/>
      <c r="O5" s="71"/>
      <c r="P5" s="51"/>
    </row>
    <row r="6" spans="3:16" ht="21.75" customHeight="1" thickBot="1" x14ac:dyDescent="0.3">
      <c r="C6" s="122" t="s">
        <v>27</v>
      </c>
      <c r="D6" s="119" t="s">
        <v>0</v>
      </c>
      <c r="E6" s="133" t="s">
        <v>19</v>
      </c>
      <c r="F6" s="134"/>
      <c r="G6" s="134"/>
      <c r="H6" s="134"/>
      <c r="I6" s="134"/>
      <c r="J6" s="134"/>
      <c r="K6" s="134"/>
      <c r="L6" s="134"/>
      <c r="M6" s="134"/>
      <c r="N6" s="135"/>
      <c r="O6" s="72"/>
      <c r="P6" s="52"/>
    </row>
    <row r="7" spans="3:16" ht="14.25" customHeight="1" thickBot="1" x14ac:dyDescent="0.3">
      <c r="C7" s="123"/>
      <c r="D7" s="120"/>
      <c r="E7" s="136" t="s">
        <v>23</v>
      </c>
      <c r="F7" s="137"/>
      <c r="G7" s="136" t="s">
        <v>22</v>
      </c>
      <c r="H7" s="137"/>
      <c r="I7" s="136" t="s">
        <v>24</v>
      </c>
      <c r="J7" s="137"/>
      <c r="K7" s="136" t="s">
        <v>25</v>
      </c>
      <c r="L7" s="137" t="s">
        <v>2</v>
      </c>
      <c r="M7" s="136" t="s">
        <v>26</v>
      </c>
      <c r="N7" s="138" t="s">
        <v>1</v>
      </c>
      <c r="O7" s="73"/>
      <c r="P7" s="53"/>
    </row>
    <row r="8" spans="3:16" ht="29.25" customHeight="1" thickBot="1" x14ac:dyDescent="0.3">
      <c r="C8" s="124"/>
      <c r="D8" s="121"/>
      <c r="E8" s="31" t="s">
        <v>20</v>
      </c>
      <c r="F8" s="31" t="s">
        <v>21</v>
      </c>
      <c r="G8" s="31" t="s">
        <v>20</v>
      </c>
      <c r="H8" s="31" t="s">
        <v>21</v>
      </c>
      <c r="I8" s="31" t="s">
        <v>20</v>
      </c>
      <c r="J8" s="31" t="s">
        <v>21</v>
      </c>
      <c r="K8" s="31" t="s">
        <v>20</v>
      </c>
      <c r="L8" s="31" t="s">
        <v>21</v>
      </c>
      <c r="M8" s="31" t="s">
        <v>20</v>
      </c>
      <c r="N8" s="32" t="s">
        <v>21</v>
      </c>
      <c r="O8" s="74"/>
      <c r="P8" s="54"/>
    </row>
    <row r="9" spans="3:16" ht="24.75" customHeight="1" thickBot="1" x14ac:dyDescent="0.3">
      <c r="C9" s="117" t="s">
        <v>3</v>
      </c>
      <c r="D9" s="118"/>
      <c r="E9" s="85">
        <f>E11+E37+E50</f>
        <v>56141900</v>
      </c>
      <c r="F9" s="85">
        <f t="shared" ref="F9:N9" si="0">F11+F37+F50</f>
        <v>0</v>
      </c>
      <c r="G9" s="85">
        <f t="shared" si="0"/>
        <v>57500000</v>
      </c>
      <c r="H9" s="85">
        <f t="shared" si="0"/>
        <v>3250000</v>
      </c>
      <c r="I9" s="85">
        <f t="shared" si="0"/>
        <v>47463700</v>
      </c>
      <c r="J9" s="85">
        <f t="shared" si="0"/>
        <v>2500000</v>
      </c>
      <c r="K9" s="85">
        <f t="shared" si="0"/>
        <v>49837300</v>
      </c>
      <c r="L9" s="85">
        <f t="shared" si="0"/>
        <v>4725000</v>
      </c>
      <c r="M9" s="85">
        <f t="shared" si="0"/>
        <v>52115200</v>
      </c>
      <c r="N9" s="85">
        <f t="shared" si="0"/>
        <v>4823800</v>
      </c>
      <c r="O9" s="75"/>
      <c r="P9" s="55"/>
    </row>
    <row r="10" spans="3:16" ht="40.5" customHeight="1" thickBot="1" x14ac:dyDescent="0.3">
      <c r="C10" s="128" t="s">
        <v>77</v>
      </c>
      <c r="D10" s="129"/>
      <c r="E10" s="129"/>
      <c r="F10" s="129"/>
      <c r="G10" s="129"/>
      <c r="H10" s="129"/>
      <c r="I10" s="129"/>
      <c r="J10" s="129"/>
      <c r="K10" s="129"/>
      <c r="L10" s="129"/>
      <c r="M10" s="129"/>
      <c r="N10" s="130"/>
      <c r="O10" s="76"/>
      <c r="P10" s="56"/>
    </row>
    <row r="11" spans="3:16" ht="17.25" customHeight="1" thickBot="1" x14ac:dyDescent="0.3">
      <c r="C11" s="125" t="s">
        <v>69</v>
      </c>
      <c r="D11" s="127"/>
      <c r="E11" s="86">
        <f>E12+E19+E32</f>
        <v>50641900</v>
      </c>
      <c r="F11" s="86">
        <f t="shared" ref="F11:N11" si="1">F12+F19+F32</f>
        <v>0</v>
      </c>
      <c r="G11" s="86">
        <f t="shared" si="1"/>
        <v>53500000</v>
      </c>
      <c r="H11" s="86">
        <f t="shared" si="1"/>
        <v>0</v>
      </c>
      <c r="I11" s="86">
        <f t="shared" si="1"/>
        <v>40296400</v>
      </c>
      <c r="J11" s="86">
        <f t="shared" si="1"/>
        <v>1000000</v>
      </c>
      <c r="K11" s="86">
        <f t="shared" si="1"/>
        <v>42311600</v>
      </c>
      <c r="L11" s="86">
        <f t="shared" si="1"/>
        <v>3150000</v>
      </c>
      <c r="M11" s="86">
        <f t="shared" si="1"/>
        <v>44213000</v>
      </c>
      <c r="N11" s="87">
        <f t="shared" si="1"/>
        <v>3150000</v>
      </c>
      <c r="O11" s="77"/>
      <c r="P11" s="57"/>
    </row>
    <row r="12" spans="3:16" ht="17.25" customHeight="1" thickBot="1" x14ac:dyDescent="0.3">
      <c r="C12" s="35" t="s">
        <v>28</v>
      </c>
      <c r="D12" s="36" t="s">
        <v>37</v>
      </c>
      <c r="E12" s="88">
        <f>E13+E14+E15+E16+E17+E18</f>
        <v>31811900</v>
      </c>
      <c r="F12" s="88">
        <f t="shared" ref="F12:N12" si="2">F13+F14+F15+F16+F17+F18</f>
        <v>0</v>
      </c>
      <c r="G12" s="88">
        <f t="shared" si="2"/>
        <v>35209180</v>
      </c>
      <c r="H12" s="88">
        <f t="shared" si="2"/>
        <v>0</v>
      </c>
      <c r="I12" s="88">
        <f t="shared" si="2"/>
        <v>36200100</v>
      </c>
      <c r="J12" s="88">
        <f t="shared" si="2"/>
        <v>0</v>
      </c>
      <c r="K12" s="88">
        <f t="shared" si="2"/>
        <v>38010600</v>
      </c>
      <c r="L12" s="88">
        <f t="shared" si="2"/>
        <v>0</v>
      </c>
      <c r="M12" s="88">
        <f t="shared" si="2"/>
        <v>39912000</v>
      </c>
      <c r="N12" s="89">
        <f t="shared" si="2"/>
        <v>0</v>
      </c>
      <c r="O12" s="77"/>
      <c r="P12" s="57"/>
    </row>
    <row r="13" spans="3:16" ht="19.5" customHeight="1" thickBot="1" x14ac:dyDescent="0.3">
      <c r="C13" s="90" t="s">
        <v>29</v>
      </c>
      <c r="D13" s="6" t="s">
        <v>4</v>
      </c>
      <c r="E13" s="91">
        <v>27232402</v>
      </c>
      <c r="F13" s="91">
        <v>0</v>
      </c>
      <c r="G13" s="91">
        <v>30335980</v>
      </c>
      <c r="H13" s="91"/>
      <c r="I13" s="91">
        <v>31609200</v>
      </c>
      <c r="J13" s="91">
        <v>0</v>
      </c>
      <c r="K13" s="91">
        <v>33190000</v>
      </c>
      <c r="L13" s="91">
        <v>0</v>
      </c>
      <c r="M13" s="91">
        <v>34850000</v>
      </c>
      <c r="N13" s="92">
        <v>0</v>
      </c>
      <c r="O13" s="66"/>
      <c r="P13" s="58"/>
    </row>
    <row r="14" spans="3:16" ht="48.75" customHeight="1" thickBot="1" x14ac:dyDescent="0.3">
      <c r="C14" s="93" t="s">
        <v>30</v>
      </c>
      <c r="D14" s="2" t="s">
        <v>5</v>
      </c>
      <c r="E14" s="91">
        <v>362100</v>
      </c>
      <c r="F14" s="91">
        <v>0</v>
      </c>
      <c r="G14" s="91">
        <v>456500</v>
      </c>
      <c r="H14" s="91">
        <v>0</v>
      </c>
      <c r="I14" s="91">
        <v>0</v>
      </c>
      <c r="J14" s="91">
        <v>0</v>
      </c>
      <c r="K14" s="91">
        <v>0</v>
      </c>
      <c r="L14" s="91">
        <v>0</v>
      </c>
      <c r="M14" s="91">
        <v>0</v>
      </c>
      <c r="N14" s="92">
        <v>0</v>
      </c>
      <c r="O14" s="66"/>
      <c r="P14" s="58"/>
    </row>
    <row r="15" spans="3:16" ht="34.5" customHeight="1" thickBot="1" x14ac:dyDescent="0.3">
      <c r="C15" s="94" t="s">
        <v>31</v>
      </c>
      <c r="D15" s="2" t="s">
        <v>6</v>
      </c>
      <c r="E15" s="91">
        <v>510400</v>
      </c>
      <c r="F15" s="91">
        <v>0</v>
      </c>
      <c r="G15" s="91">
        <v>203460</v>
      </c>
      <c r="H15" s="91">
        <v>0</v>
      </c>
      <c r="I15" s="91">
        <v>0</v>
      </c>
      <c r="J15" s="91">
        <v>0</v>
      </c>
      <c r="K15" s="91">
        <v>0</v>
      </c>
      <c r="L15" s="91">
        <v>0</v>
      </c>
      <c r="M15" s="91">
        <v>0</v>
      </c>
      <c r="N15" s="92">
        <v>0</v>
      </c>
      <c r="O15" s="66"/>
      <c r="P15" s="58"/>
    </row>
    <row r="16" spans="3:16" ht="90" customHeight="1" thickBot="1" x14ac:dyDescent="0.3">
      <c r="C16" s="93" t="s">
        <v>32</v>
      </c>
      <c r="D16" s="2" t="s">
        <v>7</v>
      </c>
      <c r="E16" s="91">
        <v>141538</v>
      </c>
      <c r="F16" s="91">
        <v>0</v>
      </c>
      <c r="G16" s="91">
        <v>542740</v>
      </c>
      <c r="H16" s="91">
        <v>0</v>
      </c>
      <c r="I16" s="91">
        <v>0</v>
      </c>
      <c r="J16" s="91">
        <v>0</v>
      </c>
      <c r="K16" s="91">
        <v>0</v>
      </c>
      <c r="L16" s="91">
        <v>0</v>
      </c>
      <c r="M16" s="91">
        <v>0</v>
      </c>
      <c r="N16" s="92">
        <v>0</v>
      </c>
      <c r="O16" s="66"/>
      <c r="P16" s="58"/>
    </row>
    <row r="17" spans="3:17" ht="17.25" customHeight="1" thickBot="1" x14ac:dyDescent="0.3">
      <c r="C17" s="94" t="s">
        <v>33</v>
      </c>
      <c r="D17" s="2" t="s">
        <v>8</v>
      </c>
      <c r="E17" s="91">
        <v>3565460</v>
      </c>
      <c r="F17" s="91">
        <v>0</v>
      </c>
      <c r="G17" s="91">
        <v>3670500</v>
      </c>
      <c r="H17" s="91">
        <v>0</v>
      </c>
      <c r="I17" s="91">
        <v>4590900</v>
      </c>
      <c r="J17" s="91">
        <v>0</v>
      </c>
      <c r="K17" s="91">
        <v>4820600</v>
      </c>
      <c r="L17" s="91">
        <v>0</v>
      </c>
      <c r="M17" s="91">
        <v>5062000</v>
      </c>
      <c r="N17" s="92">
        <v>0</v>
      </c>
      <c r="O17" s="66"/>
      <c r="P17" s="58"/>
    </row>
    <row r="18" spans="3:17" ht="16.5" thickBot="1" x14ac:dyDescent="0.3">
      <c r="C18" s="95" t="s">
        <v>34</v>
      </c>
      <c r="D18" s="5" t="s">
        <v>9</v>
      </c>
      <c r="E18" s="91">
        <v>0</v>
      </c>
      <c r="F18" s="91">
        <v>0</v>
      </c>
      <c r="G18" s="91">
        <v>0</v>
      </c>
      <c r="H18" s="91">
        <v>0</v>
      </c>
      <c r="I18" s="91">
        <v>0</v>
      </c>
      <c r="J18" s="91">
        <v>0</v>
      </c>
      <c r="K18" s="91">
        <v>0</v>
      </c>
      <c r="L18" s="91">
        <v>0</v>
      </c>
      <c r="M18" s="91">
        <v>0</v>
      </c>
      <c r="N18" s="92">
        <v>0</v>
      </c>
      <c r="O18" s="66"/>
      <c r="P18" s="58"/>
    </row>
    <row r="19" spans="3:17" ht="16.5" thickBot="1" x14ac:dyDescent="0.3">
      <c r="C19" s="35" t="s">
        <v>35</v>
      </c>
      <c r="D19" s="36" t="s">
        <v>36</v>
      </c>
      <c r="E19" s="88">
        <f>E20+E21+E22+E23+E24+E25+E26+E27+E28+E29+E30</f>
        <v>18830000</v>
      </c>
      <c r="F19" s="88">
        <f t="shared" ref="F19:N19" si="3">F20+F21+F22+F23+F24+F25+F26+F27+F28+F29</f>
        <v>0</v>
      </c>
      <c r="G19" s="88">
        <f>G20+G21+G22+G23+G24+G25+G26+G27+G28+G29+G31</f>
        <v>18290820</v>
      </c>
      <c r="H19" s="88">
        <f t="shared" si="3"/>
        <v>0</v>
      </c>
      <c r="I19" s="88">
        <f t="shared" si="3"/>
        <v>4096300</v>
      </c>
      <c r="J19" s="88">
        <f t="shared" si="3"/>
        <v>0</v>
      </c>
      <c r="K19" s="88">
        <f t="shared" si="3"/>
        <v>4301000</v>
      </c>
      <c r="L19" s="88">
        <f t="shared" si="3"/>
        <v>0</v>
      </c>
      <c r="M19" s="88">
        <f t="shared" si="3"/>
        <v>4301000</v>
      </c>
      <c r="N19" s="89">
        <f t="shared" si="3"/>
        <v>0</v>
      </c>
      <c r="O19" s="77"/>
      <c r="P19" s="57"/>
    </row>
    <row r="20" spans="3:17" ht="255" customHeight="1" x14ac:dyDescent="0.25">
      <c r="C20" s="96" t="s">
        <v>38</v>
      </c>
      <c r="D20" s="6" t="s">
        <v>84</v>
      </c>
      <c r="E20" s="97">
        <v>5000000</v>
      </c>
      <c r="F20" s="97">
        <v>0</v>
      </c>
      <c r="G20" s="97">
        <v>0</v>
      </c>
      <c r="H20" s="98">
        <v>0</v>
      </c>
      <c r="I20" s="98">
        <v>800000</v>
      </c>
      <c r="J20" s="98">
        <v>0</v>
      </c>
      <c r="K20" s="98">
        <v>840000</v>
      </c>
      <c r="L20" s="98">
        <v>0</v>
      </c>
      <c r="M20" s="98">
        <v>840000</v>
      </c>
      <c r="N20" s="99">
        <v>0</v>
      </c>
      <c r="O20" s="78"/>
      <c r="P20" s="59"/>
    </row>
    <row r="21" spans="3:17" ht="60" x14ac:dyDescent="0.25">
      <c r="C21" s="93" t="s">
        <v>39</v>
      </c>
      <c r="D21" s="2" t="s">
        <v>10</v>
      </c>
      <c r="E21" s="97">
        <v>600000</v>
      </c>
      <c r="F21" s="97">
        <v>0</v>
      </c>
      <c r="G21" s="100">
        <v>450000</v>
      </c>
      <c r="H21" s="98">
        <v>0</v>
      </c>
      <c r="I21" s="101">
        <v>500000</v>
      </c>
      <c r="J21" s="98">
        <v>0</v>
      </c>
      <c r="K21" s="101">
        <v>525000</v>
      </c>
      <c r="L21" s="101">
        <v>0</v>
      </c>
      <c r="M21" s="101">
        <v>525000</v>
      </c>
      <c r="N21" s="99">
        <v>0</v>
      </c>
      <c r="O21" s="78"/>
      <c r="P21" s="59"/>
    </row>
    <row r="22" spans="3:17" ht="45.75" customHeight="1" x14ac:dyDescent="0.25">
      <c r="C22" s="93" t="s">
        <v>40</v>
      </c>
      <c r="D22" s="2" t="s">
        <v>17</v>
      </c>
      <c r="E22" s="97">
        <v>180000</v>
      </c>
      <c r="F22" s="97">
        <v>0</v>
      </c>
      <c r="G22" s="100">
        <v>100000</v>
      </c>
      <c r="H22" s="98">
        <v>0</v>
      </c>
      <c r="I22" s="101">
        <v>80000</v>
      </c>
      <c r="J22" s="98">
        <v>0</v>
      </c>
      <c r="K22" s="101">
        <v>84000</v>
      </c>
      <c r="L22" s="101">
        <v>0</v>
      </c>
      <c r="M22" s="101">
        <v>84000</v>
      </c>
      <c r="N22" s="99">
        <v>0</v>
      </c>
      <c r="O22" s="78"/>
      <c r="P22" s="59"/>
    </row>
    <row r="23" spans="3:17" ht="57" customHeight="1" x14ac:dyDescent="0.25">
      <c r="C23" s="93" t="s">
        <v>41</v>
      </c>
      <c r="D23" s="2" t="s">
        <v>18</v>
      </c>
      <c r="E23" s="97">
        <v>700000</v>
      </c>
      <c r="F23" s="97">
        <v>0</v>
      </c>
      <c r="G23" s="100">
        <v>1000000</v>
      </c>
      <c r="H23" s="98">
        <v>0</v>
      </c>
      <c r="I23" s="101">
        <v>400000</v>
      </c>
      <c r="J23" s="98">
        <v>0</v>
      </c>
      <c r="K23" s="101">
        <v>420000</v>
      </c>
      <c r="L23" s="101">
        <v>0</v>
      </c>
      <c r="M23" s="101">
        <v>420000</v>
      </c>
      <c r="N23" s="99">
        <v>0</v>
      </c>
      <c r="O23" s="78"/>
      <c r="P23" s="59"/>
    </row>
    <row r="24" spans="3:17" ht="45" x14ac:dyDescent="0.25">
      <c r="C24" s="93" t="s">
        <v>42</v>
      </c>
      <c r="D24" s="2" t="s">
        <v>11</v>
      </c>
      <c r="E24" s="97">
        <v>5600000</v>
      </c>
      <c r="F24" s="97">
        <v>0</v>
      </c>
      <c r="G24" s="100">
        <v>7900000</v>
      </c>
      <c r="H24" s="98">
        <v>0</v>
      </c>
      <c r="I24" s="101">
        <v>1216300</v>
      </c>
      <c r="J24" s="98">
        <v>0</v>
      </c>
      <c r="K24" s="101">
        <v>1277000</v>
      </c>
      <c r="L24" s="101">
        <v>0</v>
      </c>
      <c r="M24" s="101">
        <v>1277000</v>
      </c>
      <c r="N24" s="99">
        <v>0</v>
      </c>
      <c r="O24" s="78"/>
      <c r="P24" s="59"/>
    </row>
    <row r="25" spans="3:17" ht="27.75" customHeight="1" x14ac:dyDescent="0.25">
      <c r="C25" s="93" t="s">
        <v>43</v>
      </c>
      <c r="D25" s="2" t="s">
        <v>12</v>
      </c>
      <c r="E25" s="97">
        <v>300000</v>
      </c>
      <c r="F25" s="97">
        <v>0</v>
      </c>
      <c r="G25" s="100">
        <v>200000</v>
      </c>
      <c r="H25" s="98">
        <v>0</v>
      </c>
      <c r="I25" s="101">
        <v>120000</v>
      </c>
      <c r="J25" s="98">
        <v>0</v>
      </c>
      <c r="K25" s="101">
        <v>126000</v>
      </c>
      <c r="L25" s="101">
        <v>0</v>
      </c>
      <c r="M25" s="101">
        <v>126000</v>
      </c>
      <c r="N25" s="99">
        <v>0</v>
      </c>
      <c r="O25" s="78"/>
      <c r="P25" s="59"/>
    </row>
    <row r="26" spans="3:17" ht="94.5" customHeight="1" x14ac:dyDescent="0.25">
      <c r="C26" s="93" t="s">
        <v>44</v>
      </c>
      <c r="D26" s="2" t="s">
        <v>88</v>
      </c>
      <c r="E26" s="97">
        <v>2600000</v>
      </c>
      <c r="F26" s="97">
        <v>0</v>
      </c>
      <c r="G26" s="100">
        <v>2340820</v>
      </c>
      <c r="H26" s="98">
        <v>0</v>
      </c>
      <c r="I26" s="101">
        <v>680000</v>
      </c>
      <c r="J26" s="98">
        <v>0</v>
      </c>
      <c r="K26" s="101">
        <v>714000</v>
      </c>
      <c r="L26" s="101">
        <v>0</v>
      </c>
      <c r="M26" s="101">
        <v>714000</v>
      </c>
      <c r="N26" s="99">
        <v>0</v>
      </c>
      <c r="O26" s="78"/>
      <c r="P26" s="59"/>
    </row>
    <row r="27" spans="3:17" ht="45" x14ac:dyDescent="0.25">
      <c r="C27" s="93" t="s">
        <v>45</v>
      </c>
      <c r="D27" s="2" t="s">
        <v>74</v>
      </c>
      <c r="E27" s="97">
        <v>50000</v>
      </c>
      <c r="F27" s="97">
        <v>0</v>
      </c>
      <c r="G27" s="100">
        <v>200000</v>
      </c>
      <c r="H27" s="98">
        <v>0</v>
      </c>
      <c r="I27" s="101">
        <v>0</v>
      </c>
      <c r="J27" s="98">
        <v>0</v>
      </c>
      <c r="K27" s="101">
        <v>0</v>
      </c>
      <c r="L27" s="101">
        <v>0</v>
      </c>
      <c r="M27" s="101">
        <v>0</v>
      </c>
      <c r="N27" s="99">
        <v>0</v>
      </c>
      <c r="O27" s="78"/>
      <c r="P27" s="59"/>
    </row>
    <row r="28" spans="3:17" ht="30" x14ac:dyDescent="0.25">
      <c r="C28" s="93" t="s">
        <v>46</v>
      </c>
      <c r="D28" s="2" t="s">
        <v>75</v>
      </c>
      <c r="E28" s="97">
        <v>500000</v>
      </c>
      <c r="F28" s="97">
        <v>0</v>
      </c>
      <c r="G28" s="100">
        <v>300000</v>
      </c>
      <c r="H28" s="98">
        <v>0</v>
      </c>
      <c r="I28" s="101">
        <v>300000</v>
      </c>
      <c r="J28" s="98">
        <v>0</v>
      </c>
      <c r="K28" s="101">
        <v>315000</v>
      </c>
      <c r="L28" s="101">
        <v>0</v>
      </c>
      <c r="M28" s="101">
        <v>315000</v>
      </c>
      <c r="N28" s="99">
        <v>0</v>
      </c>
      <c r="O28" s="78"/>
      <c r="P28" s="59"/>
    </row>
    <row r="29" spans="3:17" ht="32.25" customHeight="1" x14ac:dyDescent="0.25">
      <c r="C29" s="95" t="s">
        <v>47</v>
      </c>
      <c r="D29" s="5" t="s">
        <v>13</v>
      </c>
      <c r="E29" s="104">
        <v>2300000</v>
      </c>
      <c r="F29" s="104">
        <v>0</v>
      </c>
      <c r="G29" s="100">
        <v>3000000</v>
      </c>
      <c r="H29" s="101">
        <v>0</v>
      </c>
      <c r="I29" s="103">
        <v>0</v>
      </c>
      <c r="J29" s="105">
        <v>0</v>
      </c>
      <c r="K29" s="103">
        <v>0</v>
      </c>
      <c r="L29" s="103">
        <v>0</v>
      </c>
      <c r="M29" s="103">
        <v>0</v>
      </c>
      <c r="N29" s="107">
        <v>0</v>
      </c>
      <c r="O29" s="78"/>
      <c r="P29" s="59"/>
    </row>
    <row r="30" spans="3:17" ht="32.25" customHeight="1" x14ac:dyDescent="0.25">
      <c r="C30" s="114" t="s">
        <v>89</v>
      </c>
      <c r="D30" s="2" t="s">
        <v>90</v>
      </c>
      <c r="E30" s="100">
        <v>1000000</v>
      </c>
      <c r="F30" s="100"/>
      <c r="G30" s="100">
        <v>0</v>
      </c>
      <c r="H30" s="101"/>
      <c r="I30" s="101"/>
      <c r="J30" s="101"/>
      <c r="K30" s="101"/>
      <c r="L30" s="101"/>
      <c r="M30" s="101"/>
      <c r="N30" s="101"/>
      <c r="O30" s="78"/>
      <c r="P30" s="59"/>
    </row>
    <row r="31" spans="3:17" ht="134.25" customHeight="1" x14ac:dyDescent="0.25">
      <c r="C31" s="114" t="s">
        <v>93</v>
      </c>
      <c r="D31" s="2" t="s">
        <v>94</v>
      </c>
      <c r="E31" s="100">
        <v>0</v>
      </c>
      <c r="F31" s="100"/>
      <c r="G31" s="100">
        <v>2800000</v>
      </c>
      <c r="H31" s="101"/>
      <c r="I31" s="101"/>
      <c r="J31" s="101"/>
      <c r="K31" s="101"/>
      <c r="L31" s="101"/>
      <c r="M31" s="101"/>
      <c r="N31" s="101"/>
      <c r="O31" s="78"/>
      <c r="P31" s="59"/>
    </row>
    <row r="32" spans="3:17" ht="18" customHeight="1" thickBot="1" x14ac:dyDescent="0.3">
      <c r="C32" s="112" t="s">
        <v>48</v>
      </c>
      <c r="D32" s="111" t="s">
        <v>49</v>
      </c>
      <c r="E32" s="113">
        <f>E33+E34+E35</f>
        <v>0</v>
      </c>
      <c r="F32" s="113">
        <f t="shared" ref="F32:N32" si="4">F33+F34+F35</f>
        <v>0</v>
      </c>
      <c r="G32" s="113">
        <f t="shared" si="4"/>
        <v>0</v>
      </c>
      <c r="H32" s="113">
        <f t="shared" si="4"/>
        <v>0</v>
      </c>
      <c r="I32" s="113">
        <f t="shared" si="4"/>
        <v>0</v>
      </c>
      <c r="J32" s="113">
        <f t="shared" si="4"/>
        <v>1000000</v>
      </c>
      <c r="K32" s="113">
        <f t="shared" si="4"/>
        <v>0</v>
      </c>
      <c r="L32" s="113">
        <f t="shared" si="4"/>
        <v>3150000</v>
      </c>
      <c r="M32" s="113">
        <f t="shared" si="4"/>
        <v>0</v>
      </c>
      <c r="N32" s="113">
        <f t="shared" si="4"/>
        <v>3150000</v>
      </c>
      <c r="O32" s="79"/>
      <c r="P32" s="60"/>
      <c r="Q32" s="30"/>
    </row>
    <row r="33" spans="3:16" x14ac:dyDescent="0.25">
      <c r="C33" s="96" t="s">
        <v>50</v>
      </c>
      <c r="D33" s="6" t="s">
        <v>76</v>
      </c>
      <c r="E33" s="97">
        <v>0</v>
      </c>
      <c r="F33" s="97">
        <v>0</v>
      </c>
      <c r="G33" s="97">
        <v>0</v>
      </c>
      <c r="H33" s="98">
        <v>0</v>
      </c>
      <c r="I33" s="98">
        <v>0</v>
      </c>
      <c r="J33" s="98">
        <v>0</v>
      </c>
      <c r="K33" s="98">
        <v>0</v>
      </c>
      <c r="L33" s="98">
        <v>2100000</v>
      </c>
      <c r="M33" s="98">
        <v>0</v>
      </c>
      <c r="N33" s="99">
        <v>2100000</v>
      </c>
      <c r="O33" s="78"/>
      <c r="P33" s="59"/>
    </row>
    <row r="34" spans="3:16" x14ac:dyDescent="0.25">
      <c r="C34" s="106" t="s">
        <v>51</v>
      </c>
      <c r="D34" s="7" t="s">
        <v>81</v>
      </c>
      <c r="E34" s="104">
        <v>0</v>
      </c>
      <c r="F34" s="104">
        <v>0</v>
      </c>
      <c r="G34" s="104">
        <v>0</v>
      </c>
      <c r="H34" s="105">
        <v>0</v>
      </c>
      <c r="I34" s="105">
        <v>0</v>
      </c>
      <c r="J34" s="105">
        <v>0</v>
      </c>
      <c r="K34" s="105">
        <v>0</v>
      </c>
      <c r="L34" s="105">
        <v>0</v>
      </c>
      <c r="M34" s="105">
        <v>0</v>
      </c>
      <c r="N34" s="107">
        <v>0</v>
      </c>
      <c r="O34" s="78"/>
      <c r="P34" s="59"/>
    </row>
    <row r="35" spans="3:16" ht="16.5" thickBot="1" x14ac:dyDescent="0.3">
      <c r="C35" s="95" t="s">
        <v>80</v>
      </c>
      <c r="D35" s="5" t="s">
        <v>14</v>
      </c>
      <c r="E35" s="102">
        <v>0</v>
      </c>
      <c r="F35" s="102">
        <v>0</v>
      </c>
      <c r="G35" s="102">
        <v>0</v>
      </c>
      <c r="H35" s="103"/>
      <c r="I35" s="103">
        <v>0</v>
      </c>
      <c r="J35" s="103">
        <v>1000000</v>
      </c>
      <c r="K35" s="103">
        <v>0</v>
      </c>
      <c r="L35" s="103">
        <v>1050000</v>
      </c>
      <c r="M35" s="103">
        <v>0</v>
      </c>
      <c r="N35" s="108">
        <v>1050000</v>
      </c>
      <c r="O35" s="78"/>
      <c r="P35" s="59"/>
    </row>
    <row r="36" spans="3:16" ht="35.25" customHeight="1" thickBot="1" x14ac:dyDescent="0.3">
      <c r="C36" s="128" t="s">
        <v>78</v>
      </c>
      <c r="D36" s="129"/>
      <c r="E36" s="129"/>
      <c r="F36" s="129"/>
      <c r="G36" s="129"/>
      <c r="H36" s="129"/>
      <c r="I36" s="129"/>
      <c r="J36" s="129"/>
      <c r="K36" s="129"/>
      <c r="L36" s="129"/>
      <c r="M36" s="129"/>
      <c r="N36" s="130"/>
      <c r="O36" s="76"/>
      <c r="P36" s="56"/>
    </row>
    <row r="37" spans="3:16" ht="16.5" thickBot="1" x14ac:dyDescent="0.3">
      <c r="C37" s="125" t="s">
        <v>70</v>
      </c>
      <c r="D37" s="126"/>
      <c r="E37" s="33">
        <f>E38+E46</f>
        <v>2500000</v>
      </c>
      <c r="F37" s="33">
        <f t="shared" ref="F37:N37" si="5">F38+F46</f>
        <v>0</v>
      </c>
      <c r="G37" s="33">
        <f t="shared" si="5"/>
        <v>2000000</v>
      </c>
      <c r="H37" s="33">
        <f t="shared" si="5"/>
        <v>3250000</v>
      </c>
      <c r="I37" s="33">
        <f t="shared" si="5"/>
        <v>3667300</v>
      </c>
      <c r="J37" s="33">
        <f t="shared" si="5"/>
        <v>1500000</v>
      </c>
      <c r="K37" s="33">
        <f t="shared" si="5"/>
        <v>3850700</v>
      </c>
      <c r="L37" s="33">
        <f t="shared" si="5"/>
        <v>1575000</v>
      </c>
      <c r="M37" s="33">
        <f t="shared" si="5"/>
        <v>4043200</v>
      </c>
      <c r="N37" s="34">
        <f t="shared" si="5"/>
        <v>1673800</v>
      </c>
      <c r="O37" s="80"/>
      <c r="P37" s="61"/>
    </row>
    <row r="38" spans="3:16" ht="16.5" thickBot="1" x14ac:dyDescent="0.3">
      <c r="C38" s="35" t="s">
        <v>52</v>
      </c>
      <c r="D38" s="36" t="s">
        <v>37</v>
      </c>
      <c r="E38" s="37">
        <f>E39+E40+E41+E42+E43+E44+E45</f>
        <v>2500000</v>
      </c>
      <c r="F38" s="37">
        <f t="shared" ref="F38:N38" si="6">F39+F40+F41+F42+F43+F44+F45</f>
        <v>0</v>
      </c>
      <c r="G38" s="37">
        <f t="shared" si="6"/>
        <v>2000000</v>
      </c>
      <c r="H38" s="37">
        <f t="shared" si="6"/>
        <v>0</v>
      </c>
      <c r="I38" s="37">
        <f t="shared" si="6"/>
        <v>3667300</v>
      </c>
      <c r="J38" s="37">
        <f t="shared" si="6"/>
        <v>0</v>
      </c>
      <c r="K38" s="37">
        <f t="shared" si="6"/>
        <v>3850700</v>
      </c>
      <c r="L38" s="37">
        <f t="shared" si="6"/>
        <v>0</v>
      </c>
      <c r="M38" s="37">
        <f t="shared" si="6"/>
        <v>4043200</v>
      </c>
      <c r="N38" s="38">
        <f t="shared" si="6"/>
        <v>0</v>
      </c>
      <c r="O38" s="80"/>
      <c r="P38" s="61"/>
    </row>
    <row r="39" spans="3:16" x14ac:dyDescent="0.25">
      <c r="C39" s="109" t="s">
        <v>53</v>
      </c>
      <c r="D39" s="7" t="s">
        <v>4</v>
      </c>
      <c r="E39" s="10">
        <v>729600</v>
      </c>
      <c r="F39" s="10"/>
      <c r="G39" s="13">
        <v>580400</v>
      </c>
      <c r="H39" s="22"/>
      <c r="I39" s="22">
        <v>1070000</v>
      </c>
      <c r="J39" s="22"/>
      <c r="K39" s="22">
        <v>1123500</v>
      </c>
      <c r="L39" s="22"/>
      <c r="M39" s="22">
        <v>1179700</v>
      </c>
      <c r="N39" s="23"/>
      <c r="O39" s="81"/>
      <c r="P39" s="62"/>
    </row>
    <row r="40" spans="3:16" ht="48.75" customHeight="1" x14ac:dyDescent="0.25">
      <c r="C40" s="110" t="s">
        <v>54</v>
      </c>
      <c r="D40" s="2" t="s">
        <v>5</v>
      </c>
      <c r="E40" s="11">
        <v>187200</v>
      </c>
      <c r="F40" s="24"/>
      <c r="G40" s="13">
        <v>0</v>
      </c>
      <c r="H40" s="25"/>
      <c r="I40" s="22">
        <v>274600</v>
      </c>
      <c r="J40" s="25"/>
      <c r="K40" s="25">
        <v>288300</v>
      </c>
      <c r="L40" s="25"/>
      <c r="M40" s="25">
        <v>302700</v>
      </c>
      <c r="N40" s="26"/>
      <c r="O40" s="81"/>
      <c r="P40" s="62"/>
    </row>
    <row r="41" spans="3:16" ht="31.5" customHeight="1" x14ac:dyDescent="0.25">
      <c r="C41" s="110" t="s">
        <v>55</v>
      </c>
      <c r="D41" s="2" t="s">
        <v>6</v>
      </c>
      <c r="E41" s="11">
        <v>212300</v>
      </c>
      <c r="F41" s="24"/>
      <c r="G41" s="13">
        <v>0</v>
      </c>
      <c r="H41" s="25"/>
      <c r="I41" s="22">
        <v>311300</v>
      </c>
      <c r="J41" s="25"/>
      <c r="K41" s="25">
        <v>326900</v>
      </c>
      <c r="L41" s="25"/>
      <c r="M41" s="25">
        <v>343200</v>
      </c>
      <c r="N41" s="26"/>
      <c r="O41" s="81"/>
      <c r="P41" s="62"/>
    </row>
    <row r="42" spans="3:16" ht="91.5" customHeight="1" x14ac:dyDescent="0.25">
      <c r="C42" s="110" t="s">
        <v>56</v>
      </c>
      <c r="D42" s="2" t="s">
        <v>7</v>
      </c>
      <c r="E42" s="11">
        <v>243800</v>
      </c>
      <c r="F42" s="24"/>
      <c r="G42" s="13">
        <v>99600</v>
      </c>
      <c r="H42" s="25"/>
      <c r="I42" s="22">
        <v>357400</v>
      </c>
      <c r="J42" s="25"/>
      <c r="K42" s="25">
        <v>375300</v>
      </c>
      <c r="L42" s="25"/>
      <c r="M42" s="25">
        <v>394100</v>
      </c>
      <c r="N42" s="26"/>
      <c r="O42" s="81"/>
      <c r="P42" s="62"/>
    </row>
    <row r="43" spans="3:16" ht="18.75" customHeight="1" x14ac:dyDescent="0.25">
      <c r="C43" s="110" t="s">
        <v>57</v>
      </c>
      <c r="D43" s="2" t="s">
        <v>8</v>
      </c>
      <c r="E43" s="24">
        <v>1127100</v>
      </c>
      <c r="F43" s="24"/>
      <c r="G43" s="13">
        <v>1320000</v>
      </c>
      <c r="H43" s="25"/>
      <c r="I43" s="22">
        <v>1654000</v>
      </c>
      <c r="J43" s="25"/>
      <c r="K43" s="25">
        <v>1736700</v>
      </c>
      <c r="L43" s="25"/>
      <c r="M43" s="25">
        <v>1823500</v>
      </c>
      <c r="N43" s="26"/>
      <c r="O43" s="81"/>
      <c r="P43" s="62"/>
    </row>
    <row r="44" spans="3:16" x14ac:dyDescent="0.25">
      <c r="C44" s="110" t="s">
        <v>58</v>
      </c>
      <c r="D44" s="2" t="s">
        <v>9</v>
      </c>
      <c r="E44" s="24"/>
      <c r="F44" s="24"/>
      <c r="G44" s="11"/>
      <c r="H44" s="25"/>
      <c r="I44" s="25"/>
      <c r="J44" s="25"/>
      <c r="K44" s="25"/>
      <c r="L44" s="25"/>
      <c r="M44" s="25"/>
      <c r="N44" s="26"/>
      <c r="O44" s="81"/>
      <c r="P44" s="62"/>
    </row>
    <row r="45" spans="3:16" ht="16.5" thickBot="1" x14ac:dyDescent="0.3">
      <c r="C45" s="110" t="s">
        <v>59</v>
      </c>
      <c r="D45" s="8" t="s">
        <v>79</v>
      </c>
      <c r="E45" s="12"/>
      <c r="F45" s="12"/>
      <c r="G45" s="12"/>
      <c r="H45" s="27"/>
      <c r="I45" s="27"/>
      <c r="J45" s="27"/>
      <c r="K45" s="27"/>
      <c r="L45" s="27"/>
      <c r="M45" s="27"/>
      <c r="N45" s="28"/>
      <c r="O45" s="81"/>
      <c r="P45" s="62"/>
    </row>
    <row r="46" spans="3:16" ht="16.5" thickBot="1" x14ac:dyDescent="0.3">
      <c r="C46" s="35" t="s">
        <v>60</v>
      </c>
      <c r="D46" s="36" t="s">
        <v>49</v>
      </c>
      <c r="E46" s="39">
        <f>E47+E48</f>
        <v>0</v>
      </c>
      <c r="F46" s="39">
        <f t="shared" ref="F46:N46" si="7">F47+F48</f>
        <v>0</v>
      </c>
      <c r="G46" s="39">
        <f t="shared" si="7"/>
        <v>0</v>
      </c>
      <c r="H46" s="39">
        <f t="shared" si="7"/>
        <v>3250000</v>
      </c>
      <c r="I46" s="39">
        <f t="shared" si="7"/>
        <v>0</v>
      </c>
      <c r="J46" s="39">
        <f t="shared" si="7"/>
        <v>1500000</v>
      </c>
      <c r="K46" s="39">
        <f t="shared" si="7"/>
        <v>0</v>
      </c>
      <c r="L46" s="39">
        <f t="shared" si="7"/>
        <v>1575000</v>
      </c>
      <c r="M46" s="39">
        <f t="shared" si="7"/>
        <v>0</v>
      </c>
      <c r="N46" s="40">
        <f t="shared" si="7"/>
        <v>1673800</v>
      </c>
      <c r="O46" s="82"/>
      <c r="P46" s="63"/>
    </row>
    <row r="47" spans="3:16" ht="45" x14ac:dyDescent="0.25">
      <c r="C47" s="96" t="s">
        <v>61</v>
      </c>
      <c r="D47" s="9" t="s">
        <v>15</v>
      </c>
      <c r="E47" s="13"/>
      <c r="F47" s="13">
        <v>0</v>
      </c>
      <c r="G47" s="13"/>
      <c r="H47" s="22">
        <v>2000000</v>
      </c>
      <c r="I47" s="22"/>
      <c r="J47" s="22">
        <v>1500000</v>
      </c>
      <c r="K47" s="22"/>
      <c r="L47" s="22">
        <v>1575000</v>
      </c>
      <c r="M47" s="22"/>
      <c r="N47" s="23">
        <v>1673800</v>
      </c>
      <c r="O47" s="81"/>
      <c r="P47" s="62"/>
    </row>
    <row r="48" spans="3:16" ht="26.25" customHeight="1" thickBot="1" x14ac:dyDescent="0.3">
      <c r="C48" s="95" t="s">
        <v>62</v>
      </c>
      <c r="D48" s="8" t="s">
        <v>16</v>
      </c>
      <c r="E48" s="29"/>
      <c r="F48" s="29"/>
      <c r="G48" s="12"/>
      <c r="H48" s="27">
        <v>1250000</v>
      </c>
      <c r="I48" s="27"/>
      <c r="J48" s="27"/>
      <c r="K48" s="27"/>
      <c r="L48" s="27"/>
      <c r="M48" s="27"/>
      <c r="N48" s="28"/>
      <c r="O48" s="81"/>
      <c r="P48" s="62"/>
    </row>
    <row r="49" spans="3:16" ht="28.5" customHeight="1" thickBot="1" x14ac:dyDescent="0.3">
      <c r="C49" s="128" t="s">
        <v>71</v>
      </c>
      <c r="D49" s="129"/>
      <c r="E49" s="129"/>
      <c r="F49" s="129"/>
      <c r="G49" s="129"/>
      <c r="H49" s="129"/>
      <c r="I49" s="129"/>
      <c r="J49" s="129"/>
      <c r="K49" s="129"/>
      <c r="L49" s="129"/>
      <c r="M49" s="129"/>
      <c r="N49" s="130"/>
      <c r="O49" s="76"/>
      <c r="P49" s="56"/>
    </row>
    <row r="50" spans="3:16" ht="16.5" thickBot="1" x14ac:dyDescent="0.3">
      <c r="C50" s="125" t="s">
        <v>72</v>
      </c>
      <c r="D50" s="126"/>
      <c r="E50" s="33">
        <f>E51</f>
        <v>3000000</v>
      </c>
      <c r="F50" s="33">
        <f t="shared" ref="F50:N50" si="8">F51</f>
        <v>0</v>
      </c>
      <c r="G50" s="33">
        <f t="shared" si="8"/>
        <v>2000000</v>
      </c>
      <c r="H50" s="33">
        <f t="shared" si="8"/>
        <v>0</v>
      </c>
      <c r="I50" s="33">
        <f t="shared" si="8"/>
        <v>3500000</v>
      </c>
      <c r="J50" s="33">
        <f t="shared" si="8"/>
        <v>0</v>
      </c>
      <c r="K50" s="33">
        <f t="shared" si="8"/>
        <v>3675000</v>
      </c>
      <c r="L50" s="33">
        <f t="shared" si="8"/>
        <v>0</v>
      </c>
      <c r="M50" s="33">
        <f t="shared" si="8"/>
        <v>3859000</v>
      </c>
      <c r="N50" s="34">
        <f t="shared" si="8"/>
        <v>0</v>
      </c>
      <c r="O50" s="80"/>
      <c r="P50" s="61"/>
    </row>
    <row r="51" spans="3:16" ht="28.5" customHeight="1" thickBot="1" x14ac:dyDescent="0.3">
      <c r="C51" s="35" t="s">
        <v>63</v>
      </c>
      <c r="D51" s="36" t="s">
        <v>64</v>
      </c>
      <c r="E51" s="37">
        <f>E52+E53+E54+E55</f>
        <v>3000000</v>
      </c>
      <c r="F51" s="37">
        <f t="shared" ref="F51:N51" si="9">F52+F53+F54+F55</f>
        <v>0</v>
      </c>
      <c r="G51" s="37">
        <f t="shared" si="9"/>
        <v>2000000</v>
      </c>
      <c r="H51" s="37">
        <f t="shared" si="9"/>
        <v>0</v>
      </c>
      <c r="I51" s="37">
        <f t="shared" si="9"/>
        <v>3500000</v>
      </c>
      <c r="J51" s="37">
        <f t="shared" si="9"/>
        <v>0</v>
      </c>
      <c r="K51" s="37">
        <f t="shared" si="9"/>
        <v>3675000</v>
      </c>
      <c r="L51" s="37">
        <f t="shared" si="9"/>
        <v>0</v>
      </c>
      <c r="M51" s="37">
        <f t="shared" si="9"/>
        <v>3859000</v>
      </c>
      <c r="N51" s="38">
        <f t="shared" si="9"/>
        <v>0</v>
      </c>
      <c r="O51" s="80"/>
      <c r="P51" s="61"/>
    </row>
    <row r="52" spans="3:16" ht="220.5" customHeight="1" x14ac:dyDescent="0.25">
      <c r="C52" s="106" t="s">
        <v>65</v>
      </c>
      <c r="D52" s="9" t="s">
        <v>85</v>
      </c>
      <c r="E52" s="13">
        <v>102900</v>
      </c>
      <c r="F52" s="13"/>
      <c r="G52" s="13">
        <v>62000</v>
      </c>
      <c r="H52" s="22"/>
      <c r="I52" s="14">
        <v>116000</v>
      </c>
      <c r="J52" s="14"/>
      <c r="K52" s="14">
        <v>121800</v>
      </c>
      <c r="L52" s="14"/>
      <c r="M52" s="14">
        <v>128000</v>
      </c>
      <c r="N52" s="15"/>
      <c r="O52" s="81"/>
      <c r="P52" s="64"/>
    </row>
    <row r="53" spans="3:16" ht="170.25" customHeight="1" x14ac:dyDescent="0.25">
      <c r="C53" s="106" t="s">
        <v>66</v>
      </c>
      <c r="D53" s="4" t="s">
        <v>91</v>
      </c>
      <c r="E53" s="11">
        <v>475950</v>
      </c>
      <c r="F53" s="16"/>
      <c r="G53" s="11">
        <v>1080000</v>
      </c>
      <c r="H53" s="17"/>
      <c r="I53" s="17">
        <v>556300</v>
      </c>
      <c r="J53" s="17"/>
      <c r="K53" s="17">
        <v>584100</v>
      </c>
      <c r="L53" s="17"/>
      <c r="M53" s="17">
        <v>613300</v>
      </c>
      <c r="N53" s="18"/>
      <c r="O53" s="81"/>
      <c r="P53" s="64"/>
    </row>
    <row r="54" spans="3:16" ht="360" x14ac:dyDescent="0.25">
      <c r="C54" s="106" t="s">
        <v>67</v>
      </c>
      <c r="D54" s="4" t="s">
        <v>86</v>
      </c>
      <c r="E54" s="11">
        <v>855150</v>
      </c>
      <c r="F54" s="16"/>
      <c r="G54" s="11">
        <v>84000</v>
      </c>
      <c r="H54" s="17"/>
      <c r="I54" s="17">
        <v>1013300</v>
      </c>
      <c r="J54" s="17"/>
      <c r="K54" s="17">
        <v>1064000</v>
      </c>
      <c r="L54" s="17"/>
      <c r="M54" s="17">
        <v>1117200</v>
      </c>
      <c r="N54" s="18"/>
      <c r="O54" s="81"/>
      <c r="P54" s="64"/>
    </row>
    <row r="55" spans="3:16" ht="386.25" customHeight="1" thickBot="1" x14ac:dyDescent="0.3">
      <c r="C55" s="106" t="s">
        <v>68</v>
      </c>
      <c r="D55" s="8" t="s">
        <v>87</v>
      </c>
      <c r="E55" s="12">
        <v>1566000</v>
      </c>
      <c r="F55" s="19"/>
      <c r="G55" s="12">
        <v>774000</v>
      </c>
      <c r="H55" s="20"/>
      <c r="I55" s="20">
        <v>1814400</v>
      </c>
      <c r="J55" s="20"/>
      <c r="K55" s="20">
        <v>1905100</v>
      </c>
      <c r="L55" s="20"/>
      <c r="M55" s="20">
        <v>2000500</v>
      </c>
      <c r="N55" s="21"/>
      <c r="O55" s="81"/>
      <c r="P55" s="64"/>
    </row>
    <row r="56" spans="3:16" ht="14.25" customHeight="1" thickBot="1" x14ac:dyDescent="0.3">
      <c r="C56" s="35"/>
      <c r="D56" s="41"/>
      <c r="E56" s="42"/>
      <c r="F56" s="43"/>
      <c r="G56" s="43"/>
      <c r="H56" s="44"/>
      <c r="I56" s="44"/>
      <c r="J56" s="44"/>
      <c r="K56" s="44"/>
      <c r="L56" s="44"/>
      <c r="M56" s="44"/>
      <c r="N56" s="45"/>
      <c r="O56" s="67"/>
      <c r="P56" s="65"/>
    </row>
    <row r="57" spans="3:16" x14ac:dyDescent="0.25">
      <c r="D57" s="3"/>
      <c r="E57" s="1"/>
      <c r="F57" s="1"/>
      <c r="G57" s="1"/>
      <c r="O57" s="67"/>
    </row>
    <row r="58" spans="3:16" ht="18.75" x14ac:dyDescent="0.3">
      <c r="D58" s="115" t="s">
        <v>92</v>
      </c>
      <c r="E58" s="115"/>
      <c r="F58" s="115"/>
      <c r="G58" s="115"/>
      <c r="H58" s="115"/>
      <c r="I58" s="115"/>
      <c r="J58" s="115"/>
      <c r="K58" s="115"/>
      <c r="L58" s="115"/>
      <c r="M58" s="115"/>
      <c r="N58" s="115"/>
      <c r="O58" s="83"/>
      <c r="P58" s="48"/>
    </row>
    <row r="59" spans="3:16" x14ac:dyDescent="0.25">
      <c r="D59" s="1"/>
      <c r="E59" s="1"/>
      <c r="F59" s="1"/>
      <c r="G59" s="1"/>
      <c r="O59" s="67"/>
    </row>
    <row r="60" spans="3:16" x14ac:dyDescent="0.25">
      <c r="D60" s="1"/>
      <c r="E60" s="1"/>
      <c r="F60" s="1"/>
      <c r="G60" s="1"/>
      <c r="O60" s="67"/>
    </row>
  </sheetData>
  <mergeCells count="21">
    <mergeCell ref="D1:N1"/>
    <mergeCell ref="D2:N2"/>
    <mergeCell ref="E6:N6"/>
    <mergeCell ref="E7:F7"/>
    <mergeCell ref="G7:H7"/>
    <mergeCell ref="I7:J7"/>
    <mergeCell ref="K7:L7"/>
    <mergeCell ref="M7:N7"/>
    <mergeCell ref="D5:N5"/>
    <mergeCell ref="J3:N3"/>
    <mergeCell ref="D58:N58"/>
    <mergeCell ref="J4:N4"/>
    <mergeCell ref="C9:D9"/>
    <mergeCell ref="D6:D8"/>
    <mergeCell ref="C6:C8"/>
    <mergeCell ref="C37:D37"/>
    <mergeCell ref="C50:D50"/>
    <mergeCell ref="C11:D11"/>
    <mergeCell ref="C36:N36"/>
    <mergeCell ref="C10:N10"/>
    <mergeCell ref="C49:N49"/>
  </mergeCells>
  <pageMargins left="0.78740157480314965" right="0.78740157480314965" top="1.1811023622047245" bottom="0.78740157480314965" header="0.31496062992125984" footer="0.31496062992125984"/>
  <pageSetup paperSize="9" scale="62" fitToHeight="6" orientation="landscape" useFirstPageNumber="1" r:id="rId1"/>
  <headerFooter>
    <oddFooter>&amp;R&amp;P</oddFooter>
  </headerFooter>
  <rowBreaks count="2" manualBreakCount="2">
    <brk id="23"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2023-06-15T07:32:20Z</cp:lastPrinted>
  <dcterms:created xsi:type="dcterms:W3CDTF">2021-11-22T09:44:53Z</dcterms:created>
  <dcterms:modified xsi:type="dcterms:W3CDTF">2023-06-30T06:54:03Z</dcterms:modified>
</cp:coreProperties>
</file>