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390" yWindow="120" windowWidth="20730" windowHeight="1176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/>
  <c r="F21"/>
  <c r="F44" l="1"/>
  <c r="E36"/>
  <c r="F10" l="1"/>
  <c r="F11"/>
  <c r="F41"/>
  <c r="F45" l="1"/>
  <c r="F47"/>
  <c r="F43" l="1"/>
  <c r="E38"/>
  <c r="E35"/>
  <c r="F24"/>
  <c r="F19"/>
  <c r="F18"/>
  <c r="F42" l="1"/>
  <c r="F14"/>
  <c r="E39" l="1"/>
  <c r="D39" l="1"/>
  <c r="D38"/>
  <c r="E37" l="1"/>
  <c r="E17" s="1"/>
  <c r="F22" l="1"/>
  <c r="F12"/>
  <c r="D53" l="1"/>
  <c r="D52"/>
  <c r="D51"/>
  <c r="D50"/>
  <c r="D49"/>
  <c r="F48"/>
  <c r="D48" s="1"/>
  <c r="D47"/>
  <c r="D46"/>
  <c r="D45"/>
  <c r="D44"/>
  <c r="D43"/>
  <c r="D42"/>
  <c r="D41"/>
  <c r="D37"/>
  <c r="D36"/>
  <c r="D35"/>
  <c r="D34"/>
  <c r="D33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40" l="1"/>
  <c r="D40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<sst xmlns="http://schemas.openxmlformats.org/spreadsheetml/2006/main" count="96" uniqueCount="96">
  <si>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</si>
  <si>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</si>
  <si>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</si>
  <si>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</si>
  <si>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</si>
  <si>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</si>
  <si>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</si>
  <si>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</si>
  <si>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</si>
  <si>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</si>
  <si>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</si>
  <si>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</si>
  <si>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</si>
  <si>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</si>
  <si>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</si>
  <si>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</si>
  <si>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</si>
  <si>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</si>
  <si>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</si>
  <si>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</si>
  <si>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</si>
  <si>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</si>
  <si>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</si>
  <si>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</si>
  <si>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</si>
  <si>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</si>
  <si>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</si>
  <si>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</si>
  <si>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</si>
  <si>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</si>
  <si>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</si>
  <si>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</si>
  <si>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</si>
  <si>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</si>
  <si>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</si>
  <si>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</si>
  <si>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</si>
  <si>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</si>
  <si>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</si>
  <si>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</si>
  <si>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</si>
  <si>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</si>
  <si>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</si>
  <si>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</si>
  <si>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</si>
  <si>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</si>
  <si>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</si>
  <si>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</si>
  <si>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</si>
  <si>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</si>
  <si>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</si>
  <si>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</si>
  <si>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</si>
  <si>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</si>
  <si>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</si>
  <si>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</si>
  <si>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</si>
  <si>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</si>
  <si>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</si>
  <si>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</si>
  <si>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</si>
  <si>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</si>
  <si>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</si>
  <si>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</si>
  <si>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</si>
  <si>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</si>
  <si>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</si>
  <si>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</si>
  <si>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</si>
  <si>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</si>
  <si>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</si>
  <si>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</si>
  <si>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</si>
  <si>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</si>
  <si>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</si>
  <si>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</si>
  <si>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</si>
  <si>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</si>
  <si>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</si>
  <si>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</si>
  <si>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</si>
  <si>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</si>
  <si>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</si>
  <si>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</si>
  <si>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</si>
  <si>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</si>
  <si>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</si>
  <si>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</si>
  <si>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</si>
  <si>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</si>
  <si>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</si>
  <si>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</si>
  <si>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</si>
  <si>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</si>
  <si>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>28.10.2021 р.</t>
  </si>
  <si>
    <t xml:space="preserve">№ 444-14-08   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</si>
</sst>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3"/>
  <sheetViews>
    <sheetView tabSelected="1" view="pageBreakPreview" zoomScale="63" zoomScaleNormal="63" zoomScaleSheetLayoutView="63" zoomScalePageLayoutView="49" workbookViewId="0">
      <selection activeCell="H15" sqref="H15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8" t="s">
        <v>1</v>
      </c>
    </row>
    <row r="3" spans="2:6" ht="18.75">
      <c r="B3" s="1"/>
      <c r="C3" s="1"/>
      <c r="E3" s="1"/>
      <c r="F3" s="58" t="s">
        <v>92</v>
      </c>
    </row>
    <row r="4" spans="2:6" ht="18.75">
      <c r="B4" s="1"/>
      <c r="C4" s="1"/>
      <c r="D4" s="1"/>
      <c r="E4" s="1"/>
      <c r="F4" s="2" t="s">
        <v>93</v>
      </c>
    </row>
    <row r="5" spans="2:6" ht="18.75">
      <c r="B5" s="1"/>
      <c r="C5" s="1"/>
      <c r="D5" s="1"/>
      <c r="E5" s="1" t="s">
        <v>94</v>
      </c>
      <c r="F5" s="2" t="s">
        <v>95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D9+D17+D40+D48</f>
        <v>493995.85</v>
      </c>
      <c r="E8" s="7">
        <f>E9+E17+E40+E48</f>
        <v>119878.1</v>
      </c>
      <c r="F8" s="7">
        <f>F9+F17+F40+F48</f>
        <v>374117.75</v>
      </c>
    </row>
    <row r="9" spans="2:6" ht="22.9" customHeight="1" thickBot="1">
      <c r="B9" s="8" t="s">
        <v>7</v>
      </c>
      <c r="C9" s="9" t="s">
        <v>8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>
      <c r="B10" s="12" t="s">
        <v>9</v>
      </c>
      <c r="C10" s="28" t="s">
        <v>10</v>
      </c>
      <c r="D10" s="13">
        <f>E10+F10</f>
        <v>6168</v>
      </c>
      <c r="E10" s="14"/>
      <c r="F10" s="15">
        <f>4700+1668-200</f>
        <v>6168</v>
      </c>
    </row>
    <row r="11" spans="2:6" ht="21" customHeight="1">
      <c r="B11" s="16" t="s">
        <v>11</v>
      </c>
      <c r="C11" s="21" t="s">
        <v>12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37.5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7.15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266305.59999999998</v>
      </c>
      <c r="E17" s="22">
        <f>E18+E19+E20+E21+E22+E23+E24+E25+E26+E27+E28+E33+E34+E35+E36+E37+E39+E38</f>
        <v>119878.1</v>
      </c>
      <c r="F17" s="22">
        <f>F18+F19+F20+F21+F22+F23+F24+F25+F26+F27+F28+F33+F34+F35+F36+F37</f>
        <v>146427.5</v>
      </c>
    </row>
    <row r="18" spans="2:6" ht="56.45" customHeight="1">
      <c r="B18" s="12" t="s">
        <v>25</v>
      </c>
      <c r="C18" s="28" t="s">
        <v>26</v>
      </c>
      <c r="D18" s="13">
        <f t="shared" si="0"/>
        <v>76178.5</v>
      </c>
      <c r="E18" s="23"/>
      <c r="F18" s="15">
        <f>23378.5+100+1000+200+50000+1500</f>
        <v>76178.5</v>
      </c>
    </row>
    <row r="19" spans="2:6" ht="37.9" customHeight="1">
      <c r="B19" s="16" t="s">
        <v>27</v>
      </c>
      <c r="C19" s="21" t="s">
        <v>28</v>
      </c>
      <c r="D19" s="17">
        <f t="shared" si="0"/>
        <v>5065</v>
      </c>
      <c r="E19" s="20"/>
      <c r="F19" s="19">
        <f>1050+1500+2015+500</f>
        <v>5065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34955</v>
      </c>
      <c r="E21" s="20"/>
      <c r="F21" s="19">
        <f>6100+6000+14577+4100+3448+1230-500</f>
        <v>34955</v>
      </c>
    </row>
    <row r="22" spans="2:6" ht="72.599999999999994" customHeight="1">
      <c r="B22" s="16" t="s">
        <v>33</v>
      </c>
      <c r="C22" s="21" t="s">
        <v>34</v>
      </c>
      <c r="D22" s="17">
        <f t="shared" si="0"/>
        <v>2734</v>
      </c>
      <c r="E22" s="20"/>
      <c r="F22" s="19">
        <f>760+1974</f>
        <v>2734</v>
      </c>
    </row>
    <row r="23" spans="2:6" ht="56.25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53.45" customHeight="1">
      <c r="B24" s="16" t="s">
        <v>37</v>
      </c>
      <c r="C24" s="21" t="s">
        <v>38</v>
      </c>
      <c r="D24" s="17">
        <f t="shared" si="0"/>
        <v>12495</v>
      </c>
      <c r="E24" s="18"/>
      <c r="F24" s="19">
        <f>10000+1695+300+500</f>
        <v>12495</v>
      </c>
    </row>
    <row r="25" spans="2:6" ht="37.5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39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52.9" customHeight="1">
      <c r="B27" s="16" t="s">
        <v>43</v>
      </c>
      <c r="C27" s="48" t="s">
        <v>89</v>
      </c>
      <c r="D27" s="17">
        <f t="shared" si="0"/>
        <v>0</v>
      </c>
      <c r="E27" s="24"/>
      <c r="F27" s="19">
        <v>0</v>
      </c>
    </row>
    <row r="28" spans="2:6" ht="50.45" customHeight="1">
      <c r="B28" s="16" t="s">
        <v>44</v>
      </c>
      <c r="C28" s="48" t="s">
        <v>90</v>
      </c>
      <c r="D28" s="17">
        <f t="shared" si="0"/>
        <v>0</v>
      </c>
      <c r="E28" s="24"/>
      <c r="F28" s="19">
        <v>0</v>
      </c>
    </row>
    <row r="29" spans="2:6" ht="19.149999999999999" customHeight="1">
      <c r="B29" s="50"/>
      <c r="C29" s="51"/>
      <c r="D29" s="56">
        <v>2</v>
      </c>
      <c r="E29" s="53"/>
      <c r="F29" s="55"/>
    </row>
    <row r="30" spans="2:6" ht="21" customHeight="1">
      <c r="B30" s="50"/>
      <c r="C30" s="51"/>
      <c r="D30" s="56"/>
      <c r="E30" s="53"/>
      <c r="F30" s="55" t="s">
        <v>48</v>
      </c>
    </row>
    <row r="31" spans="2:6" ht="20.45" customHeight="1">
      <c r="B31" s="50"/>
      <c r="C31" s="51"/>
      <c r="D31" s="56"/>
      <c r="E31" s="53"/>
      <c r="F31" s="55"/>
    </row>
    <row r="32" spans="2:6" ht="11.45" customHeight="1">
      <c r="B32" s="50"/>
      <c r="C32" s="51"/>
      <c r="D32" s="52"/>
      <c r="E32" s="53"/>
      <c r="F32" s="54"/>
    </row>
    <row r="33" spans="2:6" ht="37.5">
      <c r="B33" s="16" t="s">
        <v>45</v>
      </c>
      <c r="C33" s="25" t="s">
        <v>91</v>
      </c>
      <c r="D33" s="17">
        <f>E33+F33</f>
        <v>0</v>
      </c>
      <c r="E33" s="24"/>
      <c r="F33" s="19">
        <v>0</v>
      </c>
    </row>
    <row r="34" spans="2:6" ht="135.6" customHeight="1">
      <c r="B34" s="16" t="s">
        <v>46</v>
      </c>
      <c r="C34" s="25" t="s">
        <v>87</v>
      </c>
      <c r="D34" s="17">
        <f t="shared" si="0"/>
        <v>100</v>
      </c>
      <c r="E34" s="24">
        <v>100</v>
      </c>
      <c r="F34" s="19">
        <v>0</v>
      </c>
    </row>
    <row r="35" spans="2:6" ht="62.45" customHeight="1">
      <c r="B35" s="16" t="s">
        <v>47</v>
      </c>
      <c r="C35" s="57" t="s">
        <v>84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>
      <c r="B36" s="12" t="s">
        <v>49</v>
      </c>
      <c r="C36" s="47" t="s">
        <v>88</v>
      </c>
      <c r="D36" s="17">
        <f t="shared" si="0"/>
        <v>112147.1</v>
      </c>
      <c r="E36" s="30">
        <f>83957.1+1740-50+18500+2000+4000+2000</f>
        <v>112147.1</v>
      </c>
      <c r="F36" s="19">
        <v>0</v>
      </c>
    </row>
    <row r="37" spans="2:6" ht="72.599999999999994" customHeight="1">
      <c r="B37" s="16" t="s">
        <v>50</v>
      </c>
      <c r="C37" s="29" t="s">
        <v>51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>
      <c r="B38" s="16" t="s">
        <v>52</v>
      </c>
      <c r="C38" s="21" t="s">
        <v>53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>
      <c r="B39" s="16" t="s">
        <v>85</v>
      </c>
      <c r="C39" s="46" t="s">
        <v>86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>
      <c r="B40" s="3" t="s">
        <v>54</v>
      </c>
      <c r="C40" s="4" t="s">
        <v>55</v>
      </c>
      <c r="D40" s="7">
        <f t="shared" si="0"/>
        <v>217048.65</v>
      </c>
      <c r="E40" s="32"/>
      <c r="F40" s="22">
        <f>F41+F42+F43+F44+F45+F46+F47</f>
        <v>217048.65</v>
      </c>
    </row>
    <row r="41" spans="2:6" ht="41.45" customHeight="1">
      <c r="B41" s="12" t="s">
        <v>56</v>
      </c>
      <c r="C41" s="28" t="s">
        <v>57</v>
      </c>
      <c r="D41" s="13">
        <f t="shared" si="0"/>
        <v>3100</v>
      </c>
      <c r="E41" s="23"/>
      <c r="F41" s="15">
        <f>4000-900</f>
        <v>3100</v>
      </c>
    </row>
    <row r="42" spans="2:6" ht="36" customHeight="1">
      <c r="B42" s="16" t="s">
        <v>58</v>
      </c>
      <c r="C42" s="21" t="s">
        <v>59</v>
      </c>
      <c r="D42" s="17">
        <f t="shared" si="0"/>
        <v>4325</v>
      </c>
      <c r="E42" s="20"/>
      <c r="F42" s="19">
        <f>1000+1695+350+1280</f>
        <v>4325</v>
      </c>
    </row>
    <row r="43" spans="2:6" ht="36.6" customHeight="1">
      <c r="B43" s="16" t="s">
        <v>60</v>
      </c>
      <c r="C43" s="21" t="s">
        <v>61</v>
      </c>
      <c r="D43" s="17">
        <f t="shared" si="0"/>
        <v>1078.8</v>
      </c>
      <c r="E43" s="20"/>
      <c r="F43" s="19">
        <f>628.8+250+200</f>
        <v>1078.8</v>
      </c>
    </row>
    <row r="44" spans="2:6" ht="36.6" customHeight="1">
      <c r="B44" s="16" t="s">
        <v>62</v>
      </c>
      <c r="C44" s="21" t="s">
        <v>63</v>
      </c>
      <c r="D44" s="17">
        <f t="shared" si="0"/>
        <v>13333.5</v>
      </c>
      <c r="E44" s="20"/>
      <c r="F44" s="19">
        <f>6983.7+1130+1500-510+3500-20+749.8</f>
        <v>13333.5</v>
      </c>
    </row>
    <row r="45" spans="2:6" ht="21" customHeight="1">
      <c r="B45" s="16" t="s">
        <v>64</v>
      </c>
      <c r="C45" s="21" t="s">
        <v>65</v>
      </c>
      <c r="D45" s="17">
        <f>E45+F45</f>
        <v>367.70000000000005</v>
      </c>
      <c r="E45" s="20"/>
      <c r="F45" s="19">
        <f>1867.7-1500</f>
        <v>367.70000000000005</v>
      </c>
    </row>
    <row r="46" spans="2:6" ht="37.5">
      <c r="B46" s="16" t="s">
        <v>66</v>
      </c>
      <c r="C46" s="21" t="s">
        <v>67</v>
      </c>
      <c r="D46" s="17">
        <f>E46+F46</f>
        <v>194643.65</v>
      </c>
      <c r="E46" s="20"/>
      <c r="F46" s="19">
        <f>33008.5-1500+80000+5000+40000+14396.8+1500+700+1400-200+200+510-350+4800+14668.35+10+500</f>
        <v>194643.65</v>
      </c>
    </row>
    <row r="47" spans="2:6" ht="39.6" customHeight="1" thickBot="1">
      <c r="B47" s="26" t="s">
        <v>68</v>
      </c>
      <c r="C47" s="49" t="s">
        <v>69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>
      <c r="B48" s="3" t="s">
        <v>70</v>
      </c>
      <c r="C48" s="4" t="s">
        <v>71</v>
      </c>
      <c r="D48" s="7">
        <f t="shared" si="0"/>
        <v>0</v>
      </c>
      <c r="E48" s="32"/>
      <c r="F48" s="22">
        <f>F49+F50+F51+F52+F53</f>
        <v>0</v>
      </c>
    </row>
    <row r="49" spans="2:6" ht="34.9" customHeight="1">
      <c r="B49" s="35" t="s">
        <v>72</v>
      </c>
      <c r="C49" s="36" t="s">
        <v>73</v>
      </c>
      <c r="D49" s="37">
        <f t="shared" si="0"/>
        <v>0</v>
      </c>
      <c r="E49" s="38"/>
      <c r="F49" s="39">
        <v>0</v>
      </c>
    </row>
    <row r="50" spans="2:6" ht="46.15" customHeight="1">
      <c r="B50" s="16" t="s">
        <v>74</v>
      </c>
      <c r="C50" s="21" t="s">
        <v>75</v>
      </c>
      <c r="D50" s="17">
        <f t="shared" si="0"/>
        <v>0</v>
      </c>
      <c r="E50" s="20"/>
      <c r="F50" s="19">
        <v>0</v>
      </c>
    </row>
    <row r="51" spans="2:6" ht="36.6" customHeight="1">
      <c r="B51" s="16" t="s">
        <v>76</v>
      </c>
      <c r="C51" s="21" t="s">
        <v>77</v>
      </c>
      <c r="D51" s="17">
        <f t="shared" si="0"/>
        <v>0</v>
      </c>
      <c r="E51" s="20"/>
      <c r="F51" s="19">
        <v>0</v>
      </c>
    </row>
    <row r="52" spans="2:6" ht="58.9" customHeight="1">
      <c r="B52" s="16" t="s">
        <v>78</v>
      </c>
      <c r="C52" s="21" t="s">
        <v>79</v>
      </c>
      <c r="D52" s="17">
        <f>E52+F52</f>
        <v>0</v>
      </c>
      <c r="E52" s="20"/>
      <c r="F52" s="19">
        <v>0</v>
      </c>
    </row>
    <row r="53" spans="2:6" ht="45" customHeight="1" thickBot="1">
      <c r="B53" s="40" t="s">
        <v>80</v>
      </c>
      <c r="C53" s="41" t="s">
        <v>81</v>
      </c>
      <c r="D53" s="42">
        <f t="shared" si="0"/>
        <v>0</v>
      </c>
      <c r="E53" s="43"/>
      <c r="F53" s="44">
        <v>0</v>
      </c>
    </row>
    <row r="54" spans="2:6" ht="18.600000000000001" customHeight="1">
      <c r="B54" s="50"/>
      <c r="C54" s="51"/>
      <c r="D54" s="52"/>
      <c r="E54" s="52"/>
      <c r="F54" s="52"/>
    </row>
    <row r="55" spans="2:6" ht="18.600000000000001" customHeight="1">
      <c r="B55" s="50"/>
      <c r="C55" s="51"/>
      <c r="D55" s="52"/>
      <c r="E55" s="52"/>
      <c r="F55" s="52"/>
    </row>
    <row r="56" spans="2:6" ht="18.75">
      <c r="B56" s="1"/>
      <c r="C56" s="1" t="s">
        <v>82</v>
      </c>
      <c r="D56" s="1"/>
      <c r="E56" s="1" t="s">
        <v>83</v>
      </c>
      <c r="F56" s="1"/>
    </row>
    <row r="57" spans="2:6" ht="18.75">
      <c r="B57" s="1"/>
      <c r="C57" s="1"/>
      <c r="D57" s="1"/>
      <c r="E57" s="1"/>
      <c r="F57" s="45"/>
    </row>
    <row r="63" spans="2:6" ht="15.7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>&amp;C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2021-10-29T06:23:41Z</dcterms:modified>
</cp:coreProperties>
</file>