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da\Desktop\прийняті рішення\відділ з охорони здоровя\"/>
    </mc:Choice>
  </mc:AlternateContent>
  <xr:revisionPtr revIDLastSave="0" documentId="13_ncr:1_{A85C50E6-B08F-4009-BDF4-47859C15AC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ОДАТОК ДО ПРОГРАМИ" sheetId="1" r:id="rId1"/>
  </sheets>
  <definedNames>
    <definedName name="_xlnm.Print_Area" localSheetId="0">'ДОДАТОК ДО ПРОГРАМИ'!$A$1:$N$56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" l="1"/>
  <c r="F30" i="1" l="1"/>
  <c r="G30" i="1"/>
  <c r="H30" i="1"/>
  <c r="I30" i="1"/>
  <c r="J30" i="1"/>
  <c r="K30" i="1"/>
  <c r="L30" i="1"/>
  <c r="M30" i="1"/>
  <c r="N30" i="1"/>
  <c r="E30" i="1"/>
  <c r="F49" i="1" l="1"/>
  <c r="F48" i="1" s="1"/>
  <c r="G49" i="1"/>
  <c r="G48" i="1" s="1"/>
  <c r="H49" i="1"/>
  <c r="H48" i="1" s="1"/>
  <c r="I49" i="1"/>
  <c r="I48" i="1" s="1"/>
  <c r="J49" i="1"/>
  <c r="J48" i="1" s="1"/>
  <c r="K49" i="1"/>
  <c r="K48" i="1" s="1"/>
  <c r="L49" i="1"/>
  <c r="L48" i="1" s="1"/>
  <c r="M49" i="1"/>
  <c r="M48" i="1" s="1"/>
  <c r="N49" i="1"/>
  <c r="N48" i="1" s="1"/>
  <c r="F44" i="1"/>
  <c r="G44" i="1"/>
  <c r="H44" i="1"/>
  <c r="I44" i="1"/>
  <c r="J44" i="1"/>
  <c r="K44" i="1"/>
  <c r="L44" i="1"/>
  <c r="M44" i="1"/>
  <c r="N44" i="1"/>
  <c r="F36" i="1"/>
  <c r="G36" i="1"/>
  <c r="H36" i="1"/>
  <c r="I36" i="1"/>
  <c r="J36" i="1"/>
  <c r="K36" i="1"/>
  <c r="L36" i="1"/>
  <c r="M36" i="1"/>
  <c r="N36" i="1"/>
  <c r="F19" i="1"/>
  <c r="G19" i="1"/>
  <c r="H19" i="1"/>
  <c r="I19" i="1"/>
  <c r="J19" i="1"/>
  <c r="K19" i="1"/>
  <c r="L19" i="1"/>
  <c r="M19" i="1"/>
  <c r="M11" i="1" s="1"/>
  <c r="N19" i="1"/>
  <c r="F12" i="1"/>
  <c r="G12" i="1"/>
  <c r="H12" i="1"/>
  <c r="I12" i="1"/>
  <c r="J12" i="1"/>
  <c r="K12" i="1"/>
  <c r="K11" i="1" s="1"/>
  <c r="L12" i="1"/>
  <c r="N12" i="1"/>
  <c r="E49" i="1"/>
  <c r="E48" i="1" s="1"/>
  <c r="E44" i="1"/>
  <c r="E36" i="1"/>
  <c r="E19" i="1"/>
  <c r="E12" i="1"/>
  <c r="E35" i="1" l="1"/>
  <c r="N35" i="1"/>
  <c r="J35" i="1"/>
  <c r="K35" i="1"/>
  <c r="K9" i="1" s="1"/>
  <c r="G35" i="1"/>
  <c r="H11" i="1"/>
  <c r="N11" i="1"/>
  <c r="J11" i="1"/>
  <c r="L11" i="1"/>
  <c r="I11" i="1"/>
  <c r="F11" i="1"/>
  <c r="F35" i="1"/>
  <c r="L35" i="1"/>
  <c r="H35" i="1"/>
  <c r="G11" i="1"/>
  <c r="E11" i="1"/>
  <c r="M35" i="1"/>
  <c r="M9" i="1" s="1"/>
  <c r="I35" i="1"/>
  <c r="J9" i="1" l="1"/>
  <c r="E9" i="1"/>
  <c r="G9" i="1"/>
  <c r="F9" i="1"/>
  <c r="N9" i="1"/>
  <c r="I9" i="1"/>
  <c r="H9" i="1"/>
  <c r="L9" i="1"/>
</calcChain>
</file>

<file path=xl/sharedStrings.xml><?xml version="1.0" encoding="utf-8"?>
<sst xmlns="http://schemas.openxmlformats.org/spreadsheetml/2006/main" count="110" uniqueCount="93">
  <si>
    <t xml:space="preserve">ПРОГРАМА </t>
  </si>
  <si>
    <t>Потреба у фінансуванні на 2022 рік  (тис.грн.)</t>
  </si>
  <si>
    <t>Потреба у фінансуванні на 2023 рік  (тис.грн.)</t>
  </si>
  <si>
    <t xml:space="preserve">ВСЬОГО ПО ПРОГРАМІ </t>
  </si>
  <si>
    <t>Заробітна плата з нарахуваннями</t>
  </si>
  <si>
    <t>Придбання предметів, матеріалів, обладнання та інвентарю (господарчі, канцелярські, електротовари, ПММ, запчастини тощо)</t>
  </si>
  <si>
    <t>Придбання медикаментів  та виробів медичного призначення</t>
  </si>
  <si>
    <t>Оплату послуг (крім комунальних охорона, телекомунікаційніпослуги, інтернет, вивіз сміття, утримання прибудинкових територій, інформаційні, консультаційні послуги, послуги моніторингу транспорту, поточного ремонту, страхування тощо)</t>
  </si>
  <si>
    <t>Оплата комунальних послуг та енергоносіїв</t>
  </si>
  <si>
    <t>Іінші поточні видатки (навчання, семінари)</t>
  </si>
  <si>
    <t>Відшкодування ліків дітям з інвалідністю відповідно до Закону України «Про основи соціальної захищеності осіб з інвалідністю в Україні</t>
  </si>
  <si>
    <t>Відшкодування ліків на онкологічні захворювання, що потребують хіміотерапії та паліатитвна допомога.</t>
  </si>
  <si>
    <t>Відшкодування ліків хворому  після пересадки органів і тканин</t>
  </si>
  <si>
    <t>Відшкодування ліків на лікування  хвороб (ревматизм, ревматоїдний артрит, системний червоний вовчак, бронхіальна астма, післяопераційний гіпотиреоз,, хвороба Бехтерєва, шизофренія та епілепсія</t>
  </si>
  <si>
    <t>Закупівля медичних виробів на пільговій основі згідно Постанови КМУ №1301 від 03.12.2009 р.</t>
  </si>
  <si>
    <t>Купівля обладнання</t>
  </si>
  <si>
    <t>Забезпечення медичним обладнанням, для зубопротезування, терапевтичного та хірургічного лікування</t>
  </si>
  <si>
    <t>Капітальний ремонт  приміщеннь</t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</si>
  <si>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і</t>
    </r>
    <r>
      <rPr>
        <sz val="11"/>
        <color rgb="FF000000"/>
        <rFont val="Times New Roman"/>
        <family val="1"/>
        <charset val="204"/>
      </rPr>
      <t>ншим групам населення з переліку Додатку 1 до Постанови КМУ від 17.08.1998 №1303</t>
    </r>
  </si>
  <si>
    <r>
      <t xml:space="preserve">Відшкодування ліків </t>
    </r>
    <r>
      <rPr>
        <sz val="11"/>
        <color theme="1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>собам з інвалідністю І-ІІ групи відповідно до Закону України «Про основи соціальної захищеності осіб з інвалідністю в Україні»</t>
    </r>
  </si>
  <si>
    <t xml:space="preserve">ПОТРЕБА У ФІНАНСУВАННІ </t>
  </si>
  <si>
    <t xml:space="preserve">загальний фонд </t>
  </si>
  <si>
    <t>спеціальний фонд</t>
  </si>
  <si>
    <t xml:space="preserve">2023 рік </t>
  </si>
  <si>
    <t xml:space="preserve">2022 рік </t>
  </si>
  <si>
    <t>2024 рік</t>
  </si>
  <si>
    <t>2025 рік</t>
  </si>
  <si>
    <t>2026 рік</t>
  </si>
  <si>
    <t xml:space="preserve">№ п/п 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</si>
  <si>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</si>
  <si>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</si>
  <si>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</si>
  <si>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</si>
  <si>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</si>
  <si>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</si>
  <si>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</si>
  <si>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</si>
  <si>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>ВІДШКОДУВАННЯ ЛІКІВ.</t>
  </si>
  <si>
    <t>УТРИМАННЯ УСТАНОВИ.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</si>
  <si>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</si>
  <si>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</si>
  <si>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</si>
  <si>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</si>
  <si>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</si>
  <si>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</si>
  <si>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</si>
  <si>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</si>
  <si>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</si>
  <si>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</si>
  <si>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 xml:space="preserve">1.3. </t>
  </si>
  <si>
    <t>КАПІТАЛЬНІ ВИДАТКИ.</t>
  </si>
  <si>
    <t>1.3.1.</t>
  </si>
  <si>
    <t>1.3.2.</t>
  </si>
  <si>
    <t>2.1.</t>
  </si>
  <si>
    <t>2.1.1.</t>
  </si>
  <si>
    <t>2.1.2.</t>
  </si>
  <si>
    <t>2.1.3.</t>
  </si>
  <si>
    <t>2.1.4.</t>
  </si>
  <si>
    <t>2.1.5.</t>
  </si>
  <si>
    <t>2.1.6.</t>
  </si>
  <si>
    <t>2.1.7.</t>
  </si>
  <si>
    <t xml:space="preserve">2.2. </t>
  </si>
  <si>
    <t>2.2.1.</t>
  </si>
  <si>
    <t>2.2.2.</t>
  </si>
  <si>
    <t>3.1.</t>
  </si>
  <si>
    <t xml:space="preserve">ВІДШКОДУВАННЯ СТОМАТОЛОГІЧНИХ ПОСЛУГ </t>
  </si>
  <si>
    <t>3.1.1.</t>
  </si>
  <si>
    <t>3.1.2.</t>
  </si>
  <si>
    <t>3.1.3.</t>
  </si>
  <si>
    <t>3.1.4.</t>
  </si>
  <si>
    <t>ВСЬОГО по розділу 1.</t>
  </si>
  <si>
    <t>ВСЬОГО по розділу 2.</t>
  </si>
  <si>
    <t>3.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2022-2026 РОКИ.</t>
  </si>
  <si>
    <t>ВСЬОГО розділу 3.</t>
  </si>
  <si>
    <t>Заходи та потреба у їх фінансуванні</t>
  </si>
  <si>
    <t>Відшкодування ліків на інші захворювання з Додатку 2 до Постанови КМУ від 17.08.1998 №1303</t>
  </si>
  <si>
    <t>Відшкодування ліків для пацієнтів з орфанними  захворюваннями.</t>
  </si>
  <si>
    <t xml:space="preserve">Капітальний ремонт </t>
  </si>
  <si>
    <t xml:space="preserve">1. ФІНАНСОВА ПІДТРИМКА КОМУНАЛЬНОГО НЕКОМЕРЦІЙНОГО ПІДПРИЄМСТВА БРОВАРСЬКОЇ МІСЬКОЇ РАДИ БРОВАРСЬКОГО РАЙОНУ КИЇВСЬКОЇ ОБЛАСТІ «БРОВАРСЬКИЙ МІСЬКИЙ ЦЕНТР ПЕРВИННОЇ МЕДИКО-САНІТАРНОЇ ДОПОМОГИ»  </t>
  </si>
  <si>
    <r>
      <t xml:space="preserve"> 2. ФІНАНСОВА ПІДТРИМКА КОМУНАЛЬНОГО НЕКОМЕРЦІЙНОГО ПІДПРИЄМСТВА БРОВАРСЬКОЇ МІСЬКОЇ РАДИ БРОВАРСЬКОГО РАЙОНУ КИЇВСЬКОЇ ОБЛАСТІ «БРОВАРСЬКА СТОМАТОЛОГІЧНА ПОЛІКЛІННІКА»</t>
    </r>
    <r>
      <rPr>
        <b/>
        <sz val="11"/>
        <color rgb="FF000000"/>
        <rFont val="Times New Roman"/>
        <family val="1"/>
        <charset val="204"/>
      </rPr>
      <t>.</t>
    </r>
  </si>
  <si>
    <t xml:space="preserve">Поточні видатки для забезпечення діяльності </t>
  </si>
  <si>
    <t>1.3.3.</t>
  </si>
  <si>
    <t xml:space="preserve">Реконструкція </t>
  </si>
  <si>
    <t>до Комплексної Програми  розвитку охорони здоров’я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Броварській міській територіальній громаді на 2022 - 2026 роки</t>
  </si>
  <si>
    <t xml:space="preserve">Додаток  </t>
  </si>
  <si>
    <t>Міський голова                                                         Ігор САПОЖКО</t>
  </si>
  <si>
    <t xml:space="preserve">Терапевтична та хірургічна стоматологічна допомога у повному обсязі дитячому населенню,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 без застосування високовартісних матеріалів  </t>
  </si>
  <si>
    <t>Затвердженого рішенням  Броварської міської ради Броварського району Київської області  від 23.12.2022 №594-19-08</t>
  </si>
  <si>
    <t xml:space="preserve">Відшкодування ліків у учасникам бойових дій та особи з інвалідністю відповідно до Закону України «Про статус ветеранів війни, гарантії їх соціального захисту» та учасники АТО-ООС, мешканцям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 за призначенням сімейного лікаря.
</t>
  </si>
  <si>
    <t>Невідкладна допомога до виведення з гострого стану мешканцям Броварської міської територіальної громади,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</t>
  </si>
  <si>
    <t xml:space="preserve">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громади:  ветеранам війни (учасникам бойових дій, інвалідам війни, учасникам війни), учасникам АТО-ООС, особам з інвалідністю I групи та II (якщо довічно) групи,  особам, нагородженим знаком “Почесний донор України“,  ветеранам праці (вік яких від 70-ти років та більше), почесним громадянам міста Бровари, особам, яким присвоєне почесне звання “Мати-героїня“ , 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громади,  профілактичний огляд допризовникам, призовникам.
</t>
  </si>
  <si>
    <t>Ортопедична стоматологічна допомога з поновленням жувальної спроможності із застосуванням зубних протезів (штамповано-паяні незнімні протези; знімні пластинчаті протези суцільнолиті та пластмасові конструкції протезів за медичними показаннями у повному обсязі: ветеранам війни (учасникам бойових дій, інвалідам війни, учасникам війни), учасникам АТО, особам з інвалідністю I групи та II (якщо довічно) групи, особам, нагородженим знаком “Почесний донор України“, почесним громадянам міста Бровари, ветеранам праці (вік яких від 70-ти років та більше), особам, яким присвоєне почесне звання “Мати-героїня“, внутрішньо та тимчасово переміщеним особам, які тимчасово проживають на території Броварської міської територіальної громади на період воєнного стану, а також військовослужбовцям підрозділів Збройних Сил України, підрозділам територіальної оборони, добровольчим формуванням та іншим військовим, які виконують функції по захисту Броварської міської територіальної громади.</t>
  </si>
  <si>
    <t xml:space="preserve"> у редакції рішення  Броварської міської ради Броварського району Київської області        від 09.06.2022 р. № 723-27-08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</si>
</sst>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2"/>
      <charset val="204"/>
    </font>
    <font>
      <b/>
      <sz val="12"/>
      <name val="Times New Roman"/>
      <family val="2"/>
      <charset val="204"/>
    </font>
    <font>
      <sz val="11"/>
      <name val="Times New Roman"/>
      <family val="2"/>
      <charset val="204"/>
    </font>
    <font>
      <b/>
      <sz val="14"/>
      <name val="Times New Roman"/>
      <family val="2"/>
      <charset val="204"/>
    </font>
    <font>
      <b/>
      <sz val="1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9" xfId="0" applyBorder="1"/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indent="2"/>
    </xf>
    <xf numFmtId="0" fontId="0" fillId="0" borderId="14" xfId="0" applyBorder="1"/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14" fontId="0" fillId="0" borderId="14" xfId="0" applyNumberFormat="1" applyBorder="1"/>
    <xf numFmtId="0" fontId="0" fillId="0" borderId="19" xfId="0" applyBorder="1" applyAlignment="1">
      <alignment horizontal="center"/>
    </xf>
    <xf numFmtId="0" fontId="6" fillId="0" borderId="2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4" fontId="0" fillId="0" borderId="25" xfId="0" applyNumberFormat="1" applyBorder="1"/>
    <xf numFmtId="0" fontId="0" fillId="0" borderId="21" xfId="0" applyBorder="1"/>
    <xf numFmtId="0" fontId="0" fillId="0" borderId="25" xfId="0" applyBorder="1"/>
    <xf numFmtId="0" fontId="6" fillId="0" borderId="2" xfId="0" applyFont="1" applyBorder="1" applyAlignment="1">
      <alignment horizontal="justify" vertical="center" wrapText="1"/>
    </xf>
    <xf numFmtId="0" fontId="0" fillId="0" borderId="27" xfId="0" applyBorder="1" applyAlignment="1">
      <alignment horizontal="center"/>
    </xf>
    <xf numFmtId="0" fontId="6" fillId="0" borderId="28" xfId="0" applyFont="1" applyBorder="1" applyAlignment="1">
      <alignment vertical="center" wrapText="1"/>
    </xf>
    <xf numFmtId="0" fontId="6" fillId="0" borderId="20" xfId="0" applyFont="1" applyBorder="1" applyAlignment="1">
      <alignment horizontal="justify" vertical="center" wrapText="1"/>
    </xf>
    <xf numFmtId="0" fontId="3" fillId="0" borderId="2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3" fontId="6" fillId="0" borderId="28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vertical="center" wrapText="1"/>
    </xf>
    <xf numFmtId="3" fontId="6" fillId="0" borderId="20" xfId="0" applyNumberFormat="1" applyFont="1" applyBorder="1" applyAlignment="1">
      <alignment vertical="center" wrapText="1"/>
    </xf>
    <xf numFmtId="3" fontId="6" fillId="0" borderId="2" xfId="0" applyNumberFormat="1" applyFont="1" applyBorder="1" applyAlignment="1">
      <alignment vertical="center" wrapText="1"/>
    </xf>
    <xf numFmtId="3" fontId="6" fillId="0" borderId="20" xfId="0" applyNumberFormat="1" applyFont="1" applyBorder="1" applyAlignment="1">
      <alignment horizontal="right" vertical="center" wrapText="1"/>
    </xf>
    <xf numFmtId="3" fontId="6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1" fillId="0" borderId="20" xfId="0" applyNumberFormat="1" applyFont="1" applyBorder="1" applyAlignment="1">
      <alignment vertical="center" wrapText="1"/>
    </xf>
    <xf numFmtId="3" fontId="4" fillId="0" borderId="20" xfId="0" applyNumberFormat="1" applyFont="1" applyBorder="1" applyAlignment="1">
      <alignment vertical="center"/>
    </xf>
    <xf numFmtId="3" fontId="4" fillId="0" borderId="26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0" borderId="26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 wrapText="1"/>
    </xf>
    <xf numFmtId="0" fontId="6" fillId="0" borderId="28" xfId="0" applyFont="1" applyBorder="1" applyAlignment="1">
      <alignment horizontal="justify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/>
    </xf>
    <xf numFmtId="3" fontId="4" fillId="0" borderId="2" xfId="0" applyNumberFormat="1" applyFont="1" applyBorder="1"/>
    <xf numFmtId="3" fontId="0" fillId="0" borderId="2" xfId="0" applyNumberFormat="1" applyBorder="1"/>
    <xf numFmtId="3" fontId="0" fillId="0" borderId="7" xfId="0" applyNumberForma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3" fontId="0" fillId="0" borderId="1" xfId="0" applyNumberFormat="1" applyBorder="1"/>
    <xf numFmtId="3" fontId="4" fillId="0" borderId="20" xfId="0" applyNumberFormat="1" applyFont="1" applyBorder="1" applyAlignment="1">
      <alignment horizontal="center"/>
    </xf>
    <xf numFmtId="3" fontId="4" fillId="0" borderId="20" xfId="0" applyNumberFormat="1" applyFont="1" applyBorder="1"/>
    <xf numFmtId="3" fontId="0" fillId="0" borderId="20" xfId="0" applyNumberFormat="1" applyBorder="1"/>
    <xf numFmtId="3" fontId="4" fillId="0" borderId="28" xfId="0" applyNumberFormat="1" applyFont="1" applyBorder="1" applyAlignment="1">
      <alignment horizontal="center"/>
    </xf>
    <xf numFmtId="3" fontId="4" fillId="0" borderId="28" xfId="0" applyNumberFormat="1" applyFon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6" xfId="0" applyNumberFormat="1" applyBorder="1"/>
    <xf numFmtId="0" fontId="0" fillId="4" borderId="0" xfId="0" applyFill="1"/>
    <xf numFmtId="0" fontId="5" fillId="3" borderId="15" xfId="0" applyFont="1" applyFill="1" applyBorder="1" applyAlignment="1">
      <alignment horizontal="justify" vertical="center" wrapText="1"/>
    </xf>
    <xf numFmtId="0" fontId="5" fillId="3" borderId="18" xfId="0" applyFont="1" applyFill="1" applyBorder="1" applyAlignment="1">
      <alignment horizontal="justify" vertical="center" wrapText="1"/>
    </xf>
    <xf numFmtId="3" fontId="5" fillId="2" borderId="3" xfId="0" applyNumberFormat="1" applyFont="1" applyFill="1" applyBorder="1" applyAlignment="1">
      <alignment horizontal="justify" vertical="center" wrapText="1"/>
    </xf>
    <xf numFmtId="3" fontId="2" fillId="6" borderId="17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7" borderId="17" xfId="0" applyNumberFormat="1" applyFont="1" applyFill="1" applyBorder="1" applyAlignment="1">
      <alignment horizontal="center" vertical="center" wrapText="1"/>
    </xf>
    <xf numFmtId="3" fontId="2" fillId="7" borderId="4" xfId="0" applyNumberFormat="1" applyFont="1" applyFill="1" applyBorder="1" applyAlignment="1">
      <alignment horizontal="center" vertical="center" wrapText="1"/>
    </xf>
    <xf numFmtId="3" fontId="2" fillId="7" borderId="3" xfId="0" applyNumberFormat="1" applyFont="1" applyFill="1" applyBorder="1" applyAlignment="1">
      <alignment vertical="center" wrapText="1"/>
    </xf>
    <xf numFmtId="3" fontId="2" fillId="7" borderId="5" xfId="0" applyNumberFormat="1" applyFont="1" applyFill="1" applyBorder="1" applyAlignment="1">
      <alignment vertical="center" wrapText="1"/>
    </xf>
    <xf numFmtId="0" fontId="7" fillId="6" borderId="13" xfId="0" applyFont="1" applyFill="1" applyBorder="1"/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vertical="center" wrapText="1"/>
    </xf>
    <xf numFmtId="3" fontId="2" fillId="6" borderId="3" xfId="0" applyNumberFormat="1" applyFont="1" applyFill="1" applyBorder="1" applyAlignment="1">
      <alignment vertical="center" wrapText="1"/>
    </xf>
    <xf numFmtId="3" fontId="2" fillId="6" borderId="5" xfId="0" applyNumberFormat="1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3" fontId="4" fillId="6" borderId="3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7" fillId="8" borderId="0" xfId="0" applyFont="1" applyFill="1" applyBorder="1" applyAlignment="1">
      <alignment horizontal="right" wrapText="1"/>
    </xf>
    <xf numFmtId="0" fontId="3" fillId="8" borderId="0" xfId="0" applyFont="1" applyFill="1" applyBorder="1" applyAlignment="1">
      <alignment horizontal="center" wrapText="1"/>
    </xf>
    <xf numFmtId="0" fontId="8" fillId="8" borderId="0" xfId="0" applyFont="1" applyFill="1" applyBorder="1" applyAlignment="1">
      <alignment horizontal="center" wrapText="1"/>
    </xf>
    <xf numFmtId="0" fontId="5" fillId="8" borderId="0" xfId="0" applyFont="1" applyFill="1" applyBorder="1" applyAlignment="1">
      <alignment horizontal="center" wrapText="1"/>
    </xf>
    <xf numFmtId="0" fontId="2" fillId="8" borderId="0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justify" vertical="center" wrapText="1"/>
    </xf>
    <xf numFmtId="3" fontId="5" fillId="8" borderId="0" xfId="0" applyNumberFormat="1" applyFont="1" applyFill="1" applyBorder="1" applyAlignment="1">
      <alignment horizontal="justify" vertical="center" wrapText="1"/>
    </xf>
    <xf numFmtId="0" fontId="2" fillId="8" borderId="0" xfId="0" applyFont="1" applyFill="1" applyBorder="1" applyAlignment="1">
      <alignment horizontal="left" vertical="center" wrapText="1"/>
    </xf>
    <xf numFmtId="3" fontId="2" fillId="8" borderId="0" xfId="0" applyNumberFormat="1" applyFont="1" applyFill="1" applyBorder="1" applyAlignment="1">
      <alignment horizontal="center" vertical="center" wrapText="1"/>
    </xf>
    <xf numFmtId="3" fontId="6" fillId="8" borderId="0" xfId="0" applyNumberFormat="1" applyFont="1" applyFill="1" applyBorder="1" applyAlignment="1">
      <alignment horizontal="center" vertical="center" wrapText="1"/>
    </xf>
    <xf numFmtId="3" fontId="0" fillId="8" borderId="0" xfId="0" applyNumberFormat="1" applyFill="1" applyBorder="1"/>
    <xf numFmtId="3" fontId="4" fillId="8" borderId="0" xfId="0" applyNumberFormat="1" applyFont="1" applyFill="1" applyBorder="1" applyAlignment="1">
      <alignment horizontal="center"/>
    </xf>
    <xf numFmtId="3" fontId="2" fillId="8" borderId="0" xfId="0" applyNumberFormat="1" applyFont="1" applyFill="1" applyBorder="1" applyAlignment="1">
      <alignment vertical="center" wrapText="1"/>
    </xf>
    <xf numFmtId="3" fontId="3" fillId="8" borderId="0" xfId="0" applyNumberFormat="1" applyFont="1" applyFill="1" applyBorder="1" applyAlignment="1">
      <alignment vertical="center"/>
    </xf>
    <xf numFmtId="3" fontId="6" fillId="8" borderId="0" xfId="0" applyNumberFormat="1" applyFont="1" applyFill="1" applyBorder="1" applyAlignment="1">
      <alignment vertical="center" wrapText="1"/>
    </xf>
    <xf numFmtId="3" fontId="4" fillId="8" borderId="0" xfId="0" applyNumberFormat="1" applyFont="1" applyFill="1" applyBorder="1" applyAlignment="1">
      <alignment vertical="center"/>
    </xf>
    <xf numFmtId="0" fontId="0" fillId="8" borderId="0" xfId="0" applyFill="1" applyBorder="1"/>
    <xf numFmtId="3" fontId="1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 applyAlignment="1">
      <alignment horizontal="right" vertical="center"/>
    </xf>
    <xf numFmtId="0" fontId="10" fillId="0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justify" vertical="center" wrapText="1"/>
    </xf>
    <xf numFmtId="3" fontId="13" fillId="0" borderId="0" xfId="0" applyNumberFormat="1" applyFont="1" applyFill="1" applyBorder="1" applyAlignment="1">
      <alignment horizontal="justify" vertical="center" wrapText="1"/>
    </xf>
    <xf numFmtId="0" fontId="13" fillId="0" borderId="0" xfId="0" applyFont="1" applyFill="1" applyBorder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/>
    <xf numFmtId="0" fontId="12" fillId="0" borderId="0" xfId="0" applyFont="1" applyFill="1" applyAlignment="1">
      <alignment horizontal="center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wrapText="1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wrapText="1"/>
    </xf>
    <xf numFmtId="0" fontId="15" fillId="0" borderId="0" xfId="0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4" fillId="0" borderId="0" xfId="0" applyFont="1" applyBorder="1" applyAlignment="1">
      <alignment horizontal="right" wrapText="1"/>
    </xf>
    <xf numFmtId="0" fontId="5" fillId="2" borderId="13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left"/>
    </xf>
    <xf numFmtId="0" fontId="5" fillId="3" borderId="23" xfId="0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FFCCCC"/>
      <color rgb="FFCCECFF"/>
      <color rgb="FFCCFF66"/>
      <color rgb="FF00FF00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R58"/>
  <sheetViews>
    <sheetView tabSelected="1" view="pageBreakPreview" zoomScale="80" zoomScaleNormal="100" zoomScaleSheetLayoutView="80" zoomScalePageLayoutView="75" workbookViewId="0">
      <selection activeCell="O7" sqref="O7"/>
    </sheetView>
  </sheetViews>
  <sheetFormatPr defaultRowHeight="15.75" x14ac:dyDescent="0.25"/>
  <cols>
    <col min="1" max="1" width="9" customWidth="1"/>
    <col min="2" max="2" width="12.125" customWidth="1"/>
    <col min="3" max="3" width="5" customWidth="1"/>
    <col min="4" max="4" width="38.625" customWidth="1"/>
    <col min="5" max="5" width="14.375" customWidth="1"/>
    <col min="6" max="6" width="12.625" customWidth="1"/>
    <col min="7" max="7" width="11.75" customWidth="1"/>
    <col min="8" max="8" width="11.25" customWidth="1"/>
    <col min="9" max="9" width="10.875" customWidth="1"/>
    <col min="10" max="10" width="11.25" customWidth="1"/>
    <col min="11" max="11" width="11.75" customWidth="1"/>
    <col min="12" max="12" width="12.375" customWidth="1"/>
    <col min="13" max="13" width="13.375" customWidth="1"/>
    <col min="14" max="14" width="15.875" customWidth="1"/>
    <col min="15" max="16" width="15.125" customWidth="1"/>
    <col min="17" max="17" width="14.875" customWidth="1"/>
    <col min="19" max="19" width="6.5" customWidth="1"/>
  </cols>
  <sheetData>
    <row r="1" spans="3:17" x14ac:dyDescent="0.25">
      <c r="D1" s="126" t="s">
        <v>84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08"/>
      <c r="P1" s="108"/>
      <c r="Q1" s="87"/>
    </row>
    <row r="2" spans="3:17" ht="30.75" customHeight="1" x14ac:dyDescent="0.25">
      <c r="D2" s="127" t="s">
        <v>83</v>
      </c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09"/>
      <c r="P2" s="109"/>
      <c r="Q2" s="89"/>
    </row>
    <row r="3" spans="3:17" ht="30.75" customHeight="1" x14ac:dyDescent="0.25">
      <c r="D3" s="125"/>
      <c r="E3" s="125"/>
      <c r="F3" s="125"/>
      <c r="G3" s="125"/>
      <c r="H3" s="125"/>
      <c r="I3" s="125"/>
      <c r="J3" s="135" t="s">
        <v>87</v>
      </c>
      <c r="K3" s="135"/>
      <c r="L3" s="135"/>
      <c r="M3" s="135"/>
      <c r="N3" s="135"/>
      <c r="O3" s="109"/>
      <c r="P3" s="109"/>
      <c r="Q3" s="89"/>
    </row>
    <row r="4" spans="3:17" ht="24.75" customHeight="1" x14ac:dyDescent="0.25">
      <c r="D4" s="86"/>
      <c r="E4" s="86"/>
      <c r="F4" s="86"/>
      <c r="G4" s="86"/>
      <c r="H4" s="86"/>
      <c r="I4" s="86"/>
      <c r="J4" s="137" t="s">
        <v>92</v>
      </c>
      <c r="K4" s="137"/>
      <c r="L4" s="137"/>
      <c r="M4" s="137"/>
      <c r="N4" s="137"/>
      <c r="O4" s="110"/>
      <c r="P4" s="110"/>
      <c r="Q4" s="90"/>
    </row>
    <row r="5" spans="3:17" ht="17.25" customHeight="1" thickBot="1" x14ac:dyDescent="0.35">
      <c r="D5" s="134" t="s">
        <v>74</v>
      </c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11"/>
      <c r="P5" s="111"/>
      <c r="Q5" s="91"/>
    </row>
    <row r="6" spans="3:17" ht="21.75" customHeight="1" thickBot="1" x14ac:dyDescent="0.3">
      <c r="C6" s="143" t="s">
        <v>28</v>
      </c>
      <c r="D6" s="140" t="s">
        <v>0</v>
      </c>
      <c r="E6" s="128" t="s">
        <v>20</v>
      </c>
      <c r="F6" s="129"/>
      <c r="G6" s="129"/>
      <c r="H6" s="129"/>
      <c r="I6" s="129"/>
      <c r="J6" s="129"/>
      <c r="K6" s="129"/>
      <c r="L6" s="129"/>
      <c r="M6" s="129"/>
      <c r="N6" s="130"/>
      <c r="O6" s="112"/>
      <c r="P6" s="112"/>
      <c r="Q6" s="92"/>
    </row>
    <row r="7" spans="3:17" ht="14.25" customHeight="1" thickBot="1" x14ac:dyDescent="0.3">
      <c r="C7" s="144"/>
      <c r="D7" s="141"/>
      <c r="E7" s="131" t="s">
        <v>24</v>
      </c>
      <c r="F7" s="132"/>
      <c r="G7" s="131" t="s">
        <v>23</v>
      </c>
      <c r="H7" s="132"/>
      <c r="I7" s="131" t="s">
        <v>25</v>
      </c>
      <c r="J7" s="132"/>
      <c r="K7" s="131" t="s">
        <v>26</v>
      </c>
      <c r="L7" s="132" t="s">
        <v>2</v>
      </c>
      <c r="M7" s="131" t="s">
        <v>27</v>
      </c>
      <c r="N7" s="133" t="s">
        <v>1</v>
      </c>
      <c r="O7" s="113"/>
      <c r="P7" s="113"/>
      <c r="Q7" s="93"/>
    </row>
    <row r="8" spans="3:17" ht="29.25" customHeight="1" thickBot="1" x14ac:dyDescent="0.3">
      <c r="C8" s="145"/>
      <c r="D8" s="142"/>
      <c r="E8" s="64" t="s">
        <v>21</v>
      </c>
      <c r="F8" s="64" t="s">
        <v>22</v>
      </c>
      <c r="G8" s="64" t="s">
        <v>21</v>
      </c>
      <c r="H8" s="64" t="s">
        <v>22</v>
      </c>
      <c r="I8" s="64" t="s">
        <v>21</v>
      </c>
      <c r="J8" s="64" t="s">
        <v>22</v>
      </c>
      <c r="K8" s="64" t="s">
        <v>21</v>
      </c>
      <c r="L8" s="64" t="s">
        <v>22</v>
      </c>
      <c r="M8" s="64" t="s">
        <v>21</v>
      </c>
      <c r="N8" s="65" t="s">
        <v>22</v>
      </c>
      <c r="O8" s="114"/>
      <c r="P8" s="114"/>
      <c r="Q8" s="94"/>
    </row>
    <row r="9" spans="3:17" ht="24.75" customHeight="1" thickBot="1" x14ac:dyDescent="0.3">
      <c r="C9" s="138" t="s">
        <v>3</v>
      </c>
      <c r="D9" s="139"/>
      <c r="E9" s="66">
        <f>E11+E35+E48</f>
        <v>47500000</v>
      </c>
      <c r="F9" s="66">
        <f t="shared" ref="F9:N9" si="0">F11+F35+F48</f>
        <v>8641900</v>
      </c>
      <c r="G9" s="66">
        <f t="shared" si="0"/>
        <v>44828500</v>
      </c>
      <c r="H9" s="66" t="e">
        <f t="shared" si="0"/>
        <v>#VALUE!</v>
      </c>
      <c r="I9" s="66">
        <f t="shared" si="0"/>
        <v>47463700</v>
      </c>
      <c r="J9" s="66">
        <f t="shared" si="0"/>
        <v>2500000</v>
      </c>
      <c r="K9" s="66">
        <f t="shared" si="0"/>
        <v>49837300</v>
      </c>
      <c r="L9" s="66">
        <f t="shared" si="0"/>
        <v>4725000</v>
      </c>
      <c r="M9" s="66" t="b">
        <f>J4=M11+M35+M48</f>
        <v>0</v>
      </c>
      <c r="N9" s="66">
        <f t="shared" si="0"/>
        <v>4823800</v>
      </c>
      <c r="O9" s="115"/>
      <c r="P9" s="115"/>
      <c r="Q9" s="95"/>
    </row>
    <row r="10" spans="3:17" ht="40.5" customHeight="1" thickBot="1" x14ac:dyDescent="0.3">
      <c r="C10" s="149" t="s">
        <v>78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1"/>
      <c r="O10" s="116"/>
      <c r="P10" s="116"/>
      <c r="Q10" s="96"/>
    </row>
    <row r="11" spans="3:17" ht="17.25" customHeight="1" thickBot="1" x14ac:dyDescent="0.3">
      <c r="C11" s="146" t="s">
        <v>70</v>
      </c>
      <c r="D11" s="148"/>
      <c r="E11" s="69">
        <f>E12+E19+E30</f>
        <v>43000000</v>
      </c>
      <c r="F11" s="69">
        <f t="shared" ref="F11:N11" si="1">F12+F19+F30</f>
        <v>7641900</v>
      </c>
      <c r="G11" s="69">
        <f t="shared" si="1"/>
        <v>38377500</v>
      </c>
      <c r="H11" s="69">
        <f t="shared" si="1"/>
        <v>1800000</v>
      </c>
      <c r="I11" s="69">
        <f t="shared" si="1"/>
        <v>40296400</v>
      </c>
      <c r="J11" s="69">
        <f t="shared" si="1"/>
        <v>1000000</v>
      </c>
      <c r="K11" s="69">
        <f t="shared" si="1"/>
        <v>42311600</v>
      </c>
      <c r="L11" s="69">
        <f t="shared" si="1"/>
        <v>3150000</v>
      </c>
      <c r="M11" s="69">
        <f t="shared" si="1"/>
        <v>44213000</v>
      </c>
      <c r="N11" s="70">
        <f t="shared" si="1"/>
        <v>3150000</v>
      </c>
      <c r="O11" s="117"/>
      <c r="P11" s="117"/>
      <c r="Q11" s="97"/>
    </row>
    <row r="12" spans="3:17" ht="17.25" customHeight="1" thickBot="1" x14ac:dyDescent="0.3">
      <c r="C12" s="73" t="s">
        <v>29</v>
      </c>
      <c r="D12" s="74" t="s">
        <v>38</v>
      </c>
      <c r="E12" s="67">
        <f>E13+E14+E15+E16+E17+E18</f>
        <v>33031900</v>
      </c>
      <c r="F12" s="67">
        <f t="shared" ref="F12:N12" si="2">F13+F14+F15+F16+F17+F18</f>
        <v>0</v>
      </c>
      <c r="G12" s="67">
        <f t="shared" si="2"/>
        <v>34281200</v>
      </c>
      <c r="H12" s="67">
        <f t="shared" si="2"/>
        <v>0</v>
      </c>
      <c r="I12" s="67">
        <f t="shared" si="2"/>
        <v>36200100</v>
      </c>
      <c r="J12" s="67">
        <f t="shared" si="2"/>
        <v>0</v>
      </c>
      <c r="K12" s="67">
        <f t="shared" si="2"/>
        <v>38010600</v>
      </c>
      <c r="L12" s="67">
        <f t="shared" si="2"/>
        <v>0</v>
      </c>
      <c r="M12" s="67">
        <f t="shared" si="2"/>
        <v>39912000</v>
      </c>
      <c r="N12" s="68">
        <f t="shared" si="2"/>
        <v>0</v>
      </c>
      <c r="O12" s="117"/>
      <c r="P12" s="117"/>
      <c r="Q12" s="97"/>
    </row>
    <row r="13" spans="3:17" ht="19.5" customHeight="1" thickBot="1" x14ac:dyDescent="0.3">
      <c r="C13" s="12" t="s">
        <v>30</v>
      </c>
      <c r="D13" s="11" t="s">
        <v>4</v>
      </c>
      <c r="E13" s="46">
        <v>28452402</v>
      </c>
      <c r="F13" s="46">
        <v>0</v>
      </c>
      <c r="G13" s="46">
        <v>29875000</v>
      </c>
      <c r="H13" s="46"/>
      <c r="I13" s="46">
        <v>31609200</v>
      </c>
      <c r="J13" s="46">
        <v>0</v>
      </c>
      <c r="K13" s="46">
        <v>33190000</v>
      </c>
      <c r="L13" s="46">
        <v>0</v>
      </c>
      <c r="M13" s="46">
        <v>34850000</v>
      </c>
      <c r="N13" s="47">
        <v>0</v>
      </c>
      <c r="O13" s="106"/>
      <c r="P13" s="106"/>
      <c r="Q13" s="98"/>
    </row>
    <row r="14" spans="3:17" ht="48.75" customHeight="1" thickBot="1" x14ac:dyDescent="0.3">
      <c r="C14" s="5" t="s">
        <v>31</v>
      </c>
      <c r="D14" s="3" t="s">
        <v>5</v>
      </c>
      <c r="E14" s="46">
        <v>362100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7">
        <v>0</v>
      </c>
      <c r="O14" s="106"/>
      <c r="P14" s="106"/>
      <c r="Q14" s="98"/>
    </row>
    <row r="15" spans="3:17" ht="34.5" customHeight="1" thickBot="1" x14ac:dyDescent="0.3">
      <c r="C15" s="8" t="s">
        <v>32</v>
      </c>
      <c r="D15" s="3" t="s">
        <v>6</v>
      </c>
      <c r="E15" s="46">
        <v>510400</v>
      </c>
      <c r="F15" s="46">
        <v>0</v>
      </c>
      <c r="G15" s="46">
        <v>0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7">
        <v>0</v>
      </c>
      <c r="O15" s="106"/>
      <c r="P15" s="106"/>
      <c r="Q15" s="98"/>
    </row>
    <row r="16" spans="3:17" ht="90" customHeight="1" thickBot="1" x14ac:dyDescent="0.3">
      <c r="C16" s="5" t="s">
        <v>33</v>
      </c>
      <c r="D16" s="3" t="s">
        <v>7</v>
      </c>
      <c r="E16" s="46">
        <v>141538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7">
        <v>0</v>
      </c>
      <c r="O16" s="106"/>
      <c r="P16" s="106"/>
      <c r="Q16" s="98"/>
    </row>
    <row r="17" spans="3:18" ht="17.25" customHeight="1" thickBot="1" x14ac:dyDescent="0.3">
      <c r="C17" s="8" t="s">
        <v>34</v>
      </c>
      <c r="D17" s="3" t="s">
        <v>8</v>
      </c>
      <c r="E17" s="46">
        <v>3565460</v>
      </c>
      <c r="F17" s="46">
        <v>0</v>
      </c>
      <c r="G17" s="46">
        <v>4406200</v>
      </c>
      <c r="H17" s="46">
        <v>0</v>
      </c>
      <c r="I17" s="46">
        <v>4590900</v>
      </c>
      <c r="J17" s="46">
        <v>0</v>
      </c>
      <c r="K17" s="46">
        <v>4820600</v>
      </c>
      <c r="L17" s="46">
        <v>0</v>
      </c>
      <c r="M17" s="46">
        <v>5062000</v>
      </c>
      <c r="N17" s="47">
        <v>0</v>
      </c>
      <c r="O17" s="106"/>
      <c r="P17" s="106"/>
      <c r="Q17" s="98"/>
    </row>
    <row r="18" spans="3:18" ht="16.5" thickBot="1" x14ac:dyDescent="0.3">
      <c r="C18" s="13" t="s">
        <v>35</v>
      </c>
      <c r="D18" s="10" t="s">
        <v>9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7">
        <v>0</v>
      </c>
      <c r="O18" s="106"/>
      <c r="P18" s="106"/>
      <c r="Q18" s="98"/>
    </row>
    <row r="19" spans="3:18" ht="16.5" thickBot="1" x14ac:dyDescent="0.3">
      <c r="C19" s="73" t="s">
        <v>36</v>
      </c>
      <c r="D19" s="75" t="s">
        <v>37</v>
      </c>
      <c r="E19" s="67">
        <f>E20+E21+E22+E23+E24+E25+E26+E27+E28+E29</f>
        <v>9968100</v>
      </c>
      <c r="F19" s="67">
        <f t="shared" ref="F19:N19" si="3">F20+F21+F22+F23+F24+F25+F26+F27+F28+F29</f>
        <v>0</v>
      </c>
      <c r="G19" s="67">
        <f t="shared" si="3"/>
        <v>4096300</v>
      </c>
      <c r="H19" s="67">
        <f t="shared" si="3"/>
        <v>0</v>
      </c>
      <c r="I19" s="67">
        <f t="shared" si="3"/>
        <v>4096300</v>
      </c>
      <c r="J19" s="67">
        <f t="shared" si="3"/>
        <v>0</v>
      </c>
      <c r="K19" s="67">
        <f t="shared" si="3"/>
        <v>4301000</v>
      </c>
      <c r="L19" s="67">
        <f t="shared" si="3"/>
        <v>0</v>
      </c>
      <c r="M19" s="67">
        <f t="shared" si="3"/>
        <v>4301000</v>
      </c>
      <c r="N19" s="68">
        <f t="shared" si="3"/>
        <v>0</v>
      </c>
      <c r="O19" s="117"/>
      <c r="P19" s="117"/>
      <c r="Q19" s="97"/>
    </row>
    <row r="20" spans="3:18" ht="247.5" customHeight="1" x14ac:dyDescent="0.25">
      <c r="C20" s="14" t="s">
        <v>39</v>
      </c>
      <c r="D20" s="11" t="s">
        <v>88</v>
      </c>
      <c r="E20" s="48">
        <v>1000000</v>
      </c>
      <c r="F20" s="49">
        <v>0</v>
      </c>
      <c r="G20" s="49">
        <v>800000</v>
      </c>
      <c r="H20" s="50">
        <v>0</v>
      </c>
      <c r="I20" s="50">
        <v>800000</v>
      </c>
      <c r="J20" s="50">
        <v>0</v>
      </c>
      <c r="K20" s="50">
        <v>840000</v>
      </c>
      <c r="L20" s="50">
        <v>0</v>
      </c>
      <c r="M20" s="50">
        <v>840000</v>
      </c>
      <c r="N20" s="51">
        <v>0</v>
      </c>
      <c r="O20" s="118"/>
      <c r="P20" s="118"/>
      <c r="Q20" s="99"/>
    </row>
    <row r="21" spans="3:18" ht="60" x14ac:dyDescent="0.25">
      <c r="C21" s="5" t="s">
        <v>40</v>
      </c>
      <c r="D21" s="3" t="s">
        <v>10</v>
      </c>
      <c r="E21" s="52">
        <v>500000</v>
      </c>
      <c r="F21" s="49">
        <v>0</v>
      </c>
      <c r="G21" s="53">
        <v>500000</v>
      </c>
      <c r="H21" s="50">
        <v>0</v>
      </c>
      <c r="I21" s="54">
        <v>500000</v>
      </c>
      <c r="J21" s="50">
        <v>0</v>
      </c>
      <c r="K21" s="54">
        <v>525000</v>
      </c>
      <c r="L21" s="54">
        <v>0</v>
      </c>
      <c r="M21" s="54">
        <v>525000</v>
      </c>
      <c r="N21" s="51">
        <v>0</v>
      </c>
      <c r="O21" s="118"/>
      <c r="P21" s="118"/>
      <c r="Q21" s="99"/>
    </row>
    <row r="22" spans="3:18" ht="45.75" customHeight="1" x14ac:dyDescent="0.25">
      <c r="C22" s="5" t="s">
        <v>41</v>
      </c>
      <c r="D22" s="3" t="s">
        <v>18</v>
      </c>
      <c r="E22" s="52">
        <v>80000</v>
      </c>
      <c r="F22" s="49">
        <v>0</v>
      </c>
      <c r="G22" s="53">
        <v>80000</v>
      </c>
      <c r="H22" s="50">
        <v>0</v>
      </c>
      <c r="I22" s="54">
        <v>80000</v>
      </c>
      <c r="J22" s="50">
        <v>0</v>
      </c>
      <c r="K22" s="54">
        <v>84000</v>
      </c>
      <c r="L22" s="54">
        <v>0</v>
      </c>
      <c r="M22" s="54">
        <v>84000</v>
      </c>
      <c r="N22" s="51">
        <v>0</v>
      </c>
      <c r="O22" s="118"/>
      <c r="P22" s="118"/>
      <c r="Q22" s="99"/>
    </row>
    <row r="23" spans="3:18" ht="57" customHeight="1" x14ac:dyDescent="0.25">
      <c r="C23" s="5" t="s">
        <v>42</v>
      </c>
      <c r="D23" s="3" t="s">
        <v>19</v>
      </c>
      <c r="E23" s="52">
        <v>450000</v>
      </c>
      <c r="F23" s="49">
        <v>0</v>
      </c>
      <c r="G23" s="53">
        <v>400000</v>
      </c>
      <c r="H23" s="50">
        <v>0</v>
      </c>
      <c r="I23" s="54">
        <v>400000</v>
      </c>
      <c r="J23" s="50">
        <v>0</v>
      </c>
      <c r="K23" s="54">
        <v>420000</v>
      </c>
      <c r="L23" s="54">
        <v>0</v>
      </c>
      <c r="M23" s="54">
        <v>420000</v>
      </c>
      <c r="N23" s="51">
        <v>0</v>
      </c>
      <c r="O23" s="118"/>
      <c r="P23" s="118"/>
      <c r="Q23" s="99"/>
    </row>
    <row r="24" spans="3:18" ht="45" x14ac:dyDescent="0.25">
      <c r="C24" s="5" t="s">
        <v>43</v>
      </c>
      <c r="D24" s="3" t="s">
        <v>11</v>
      </c>
      <c r="E24" s="52">
        <v>3966400</v>
      </c>
      <c r="F24" s="49">
        <v>0</v>
      </c>
      <c r="G24" s="53">
        <v>1216300</v>
      </c>
      <c r="H24" s="50">
        <v>0</v>
      </c>
      <c r="I24" s="54">
        <v>1216300</v>
      </c>
      <c r="J24" s="50">
        <v>0</v>
      </c>
      <c r="K24" s="54">
        <v>1277000</v>
      </c>
      <c r="L24" s="54">
        <v>0</v>
      </c>
      <c r="M24" s="54">
        <v>1277000</v>
      </c>
      <c r="N24" s="51">
        <v>0</v>
      </c>
      <c r="O24" s="118"/>
      <c r="P24" s="118"/>
      <c r="Q24" s="99"/>
    </row>
    <row r="25" spans="3:18" ht="27.75" customHeight="1" x14ac:dyDescent="0.25">
      <c r="C25" s="5" t="s">
        <v>44</v>
      </c>
      <c r="D25" s="6" t="s">
        <v>12</v>
      </c>
      <c r="E25" s="52">
        <v>120000</v>
      </c>
      <c r="F25" s="49">
        <v>0</v>
      </c>
      <c r="G25" s="53">
        <v>120000</v>
      </c>
      <c r="H25" s="50">
        <v>0</v>
      </c>
      <c r="I25" s="54">
        <v>120000</v>
      </c>
      <c r="J25" s="50">
        <v>0</v>
      </c>
      <c r="K25" s="54">
        <v>126000</v>
      </c>
      <c r="L25" s="54">
        <v>0</v>
      </c>
      <c r="M25" s="54">
        <v>126000</v>
      </c>
      <c r="N25" s="51">
        <v>0</v>
      </c>
      <c r="O25" s="118"/>
      <c r="P25" s="118"/>
      <c r="Q25" s="99"/>
    </row>
    <row r="26" spans="3:18" ht="70.5" customHeight="1" x14ac:dyDescent="0.25">
      <c r="C26" s="5" t="s">
        <v>45</v>
      </c>
      <c r="D26" s="6" t="s">
        <v>13</v>
      </c>
      <c r="E26" s="52">
        <v>1080000</v>
      </c>
      <c r="F26" s="49">
        <v>0</v>
      </c>
      <c r="G26" s="53">
        <v>680000</v>
      </c>
      <c r="H26" s="50">
        <v>0</v>
      </c>
      <c r="I26" s="54">
        <v>680000</v>
      </c>
      <c r="J26" s="50">
        <v>0</v>
      </c>
      <c r="K26" s="54">
        <v>714000</v>
      </c>
      <c r="L26" s="54">
        <v>0</v>
      </c>
      <c r="M26" s="54">
        <v>714000</v>
      </c>
      <c r="N26" s="51">
        <v>0</v>
      </c>
      <c r="O26" s="118"/>
      <c r="P26" s="118"/>
      <c r="Q26" s="99"/>
    </row>
    <row r="27" spans="3:18" ht="45" x14ac:dyDescent="0.25">
      <c r="C27" s="5" t="s">
        <v>46</v>
      </c>
      <c r="D27" s="6" t="s">
        <v>75</v>
      </c>
      <c r="E27" s="52"/>
      <c r="F27" s="49">
        <v>0</v>
      </c>
      <c r="G27" s="53">
        <v>0</v>
      </c>
      <c r="H27" s="50">
        <v>0</v>
      </c>
      <c r="I27" s="54">
        <v>0</v>
      </c>
      <c r="J27" s="50">
        <v>0</v>
      </c>
      <c r="K27" s="54">
        <v>0</v>
      </c>
      <c r="L27" s="54">
        <v>0</v>
      </c>
      <c r="M27" s="54">
        <v>0</v>
      </c>
      <c r="N27" s="51">
        <v>0</v>
      </c>
      <c r="O27" s="118"/>
      <c r="P27" s="118"/>
      <c r="Q27" s="99"/>
    </row>
    <row r="28" spans="3:18" ht="30" x14ac:dyDescent="0.25">
      <c r="C28" s="5" t="s">
        <v>47</v>
      </c>
      <c r="D28" s="6" t="s">
        <v>76</v>
      </c>
      <c r="E28" s="52">
        <v>400000</v>
      </c>
      <c r="F28" s="49">
        <v>0</v>
      </c>
      <c r="G28" s="53">
        <v>300000</v>
      </c>
      <c r="H28" s="50">
        <v>0</v>
      </c>
      <c r="I28" s="54">
        <v>300000</v>
      </c>
      <c r="J28" s="50">
        <v>0</v>
      </c>
      <c r="K28" s="54">
        <v>315000</v>
      </c>
      <c r="L28" s="54">
        <v>0</v>
      </c>
      <c r="M28" s="54">
        <v>315000</v>
      </c>
      <c r="N28" s="51">
        <v>0</v>
      </c>
      <c r="O28" s="118"/>
      <c r="P28" s="118"/>
      <c r="Q28" s="99"/>
    </row>
    <row r="29" spans="3:18" ht="32.25" customHeight="1" thickBot="1" x14ac:dyDescent="0.3">
      <c r="C29" s="13" t="s">
        <v>48</v>
      </c>
      <c r="D29" s="10" t="s">
        <v>14</v>
      </c>
      <c r="E29" s="55">
        <v>2371700</v>
      </c>
      <c r="F29" s="49">
        <v>0</v>
      </c>
      <c r="G29" s="56">
        <v>0</v>
      </c>
      <c r="H29" s="50">
        <v>0</v>
      </c>
      <c r="I29" s="57">
        <v>0</v>
      </c>
      <c r="J29" s="50">
        <v>0</v>
      </c>
      <c r="K29" s="57">
        <v>0</v>
      </c>
      <c r="L29" s="57">
        <v>0</v>
      </c>
      <c r="M29" s="57">
        <v>0</v>
      </c>
      <c r="N29" s="51">
        <v>0</v>
      </c>
      <c r="O29" s="118"/>
      <c r="P29" s="118"/>
      <c r="Q29" s="99"/>
    </row>
    <row r="30" spans="3:18" ht="18" customHeight="1" thickBot="1" x14ac:dyDescent="0.3">
      <c r="C30" s="73" t="s">
        <v>49</v>
      </c>
      <c r="D30" s="75" t="s">
        <v>50</v>
      </c>
      <c r="E30" s="85">
        <f>E31+E32+E33</f>
        <v>0</v>
      </c>
      <c r="F30" s="85">
        <f t="shared" ref="F30:N30" si="4">F31+F32+F33</f>
        <v>7641900</v>
      </c>
      <c r="G30" s="85">
        <f t="shared" si="4"/>
        <v>0</v>
      </c>
      <c r="H30" s="85">
        <f t="shared" si="4"/>
        <v>1800000</v>
      </c>
      <c r="I30" s="85">
        <f t="shared" si="4"/>
        <v>0</v>
      </c>
      <c r="J30" s="85">
        <f t="shared" si="4"/>
        <v>1000000</v>
      </c>
      <c r="K30" s="85">
        <f t="shared" si="4"/>
        <v>0</v>
      </c>
      <c r="L30" s="85">
        <f t="shared" si="4"/>
        <v>3150000</v>
      </c>
      <c r="M30" s="85">
        <f t="shared" si="4"/>
        <v>0</v>
      </c>
      <c r="N30" s="85">
        <f t="shared" si="4"/>
        <v>3150000</v>
      </c>
      <c r="O30" s="119"/>
      <c r="P30" s="119"/>
      <c r="Q30" s="100"/>
      <c r="R30" s="63"/>
    </row>
    <row r="31" spans="3:18" x14ac:dyDescent="0.25">
      <c r="C31" s="14" t="s">
        <v>51</v>
      </c>
      <c r="D31" s="15" t="s">
        <v>77</v>
      </c>
      <c r="E31" s="48">
        <v>0</v>
      </c>
      <c r="F31" s="49">
        <v>0</v>
      </c>
      <c r="G31" s="49">
        <v>0</v>
      </c>
      <c r="H31" s="50">
        <v>0</v>
      </c>
      <c r="I31" s="50">
        <v>0</v>
      </c>
      <c r="J31" s="50">
        <v>0</v>
      </c>
      <c r="K31" s="50">
        <v>0</v>
      </c>
      <c r="L31" s="50">
        <v>2100000</v>
      </c>
      <c r="M31" s="50">
        <v>0</v>
      </c>
      <c r="N31" s="51">
        <v>2100000</v>
      </c>
      <c r="O31" s="118"/>
      <c r="P31" s="118"/>
      <c r="Q31" s="99"/>
    </row>
    <row r="32" spans="3:18" x14ac:dyDescent="0.25">
      <c r="C32" s="1" t="s">
        <v>52</v>
      </c>
      <c r="D32" s="45" t="s">
        <v>82</v>
      </c>
      <c r="E32" s="58">
        <v>0</v>
      </c>
      <c r="F32" s="59">
        <v>7641900</v>
      </c>
      <c r="G32" s="59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1">
        <v>0</v>
      </c>
      <c r="O32" s="118"/>
      <c r="P32" s="118"/>
      <c r="Q32" s="99"/>
    </row>
    <row r="33" spans="3:17" ht="16.5" thickBot="1" x14ac:dyDescent="0.3">
      <c r="C33" s="13" t="s">
        <v>81</v>
      </c>
      <c r="D33" s="18" t="s">
        <v>15</v>
      </c>
      <c r="E33" s="55">
        <v>0</v>
      </c>
      <c r="F33" s="56">
        <v>0</v>
      </c>
      <c r="G33" s="56">
        <v>0</v>
      </c>
      <c r="H33" s="57">
        <v>1800000</v>
      </c>
      <c r="I33" s="57">
        <v>0</v>
      </c>
      <c r="J33" s="57">
        <v>1000000</v>
      </c>
      <c r="K33" s="57">
        <v>0</v>
      </c>
      <c r="L33" s="57">
        <v>1050000</v>
      </c>
      <c r="M33" s="57">
        <v>0</v>
      </c>
      <c r="N33" s="62">
        <v>1050000</v>
      </c>
      <c r="O33" s="118"/>
      <c r="P33" s="118"/>
      <c r="Q33" s="99"/>
    </row>
    <row r="34" spans="3:17" ht="35.25" customHeight="1" thickBot="1" x14ac:dyDescent="0.3">
      <c r="C34" s="149" t="s">
        <v>79</v>
      </c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1"/>
      <c r="O34" s="116"/>
      <c r="P34" s="116"/>
      <c r="Q34" s="96"/>
    </row>
    <row r="35" spans="3:17" ht="16.5" thickBot="1" x14ac:dyDescent="0.3">
      <c r="C35" s="146" t="s">
        <v>71</v>
      </c>
      <c r="D35" s="147"/>
      <c r="E35" s="71">
        <f>E36+E44</f>
        <v>2500000</v>
      </c>
      <c r="F35" s="71">
        <f t="shared" ref="F35:N35" si="5">F36+F44</f>
        <v>1000000</v>
      </c>
      <c r="G35" s="71">
        <f t="shared" si="5"/>
        <v>3151000</v>
      </c>
      <c r="H35" s="71">
        <f t="shared" si="5"/>
        <v>1500000</v>
      </c>
      <c r="I35" s="71">
        <f t="shared" si="5"/>
        <v>3667300</v>
      </c>
      <c r="J35" s="71">
        <f t="shared" si="5"/>
        <v>1500000</v>
      </c>
      <c r="K35" s="71">
        <f t="shared" si="5"/>
        <v>3850700</v>
      </c>
      <c r="L35" s="71">
        <f t="shared" si="5"/>
        <v>1575000</v>
      </c>
      <c r="M35" s="71">
        <f t="shared" si="5"/>
        <v>4043200</v>
      </c>
      <c r="N35" s="72">
        <f t="shared" si="5"/>
        <v>1673800</v>
      </c>
      <c r="O35" s="120"/>
      <c r="P35" s="120"/>
      <c r="Q35" s="101"/>
    </row>
    <row r="36" spans="3:17" ht="16.5" thickBot="1" x14ac:dyDescent="0.3">
      <c r="C36" s="73" t="s">
        <v>53</v>
      </c>
      <c r="D36" s="74" t="s">
        <v>38</v>
      </c>
      <c r="E36" s="76">
        <f>E37+E38+E39+E40+E41+E42+E43</f>
        <v>2500000</v>
      </c>
      <c r="F36" s="76">
        <f t="shared" ref="F36:N36" si="6">F37+F38+F39+F40+F41+F42+F43</f>
        <v>0</v>
      </c>
      <c r="G36" s="76">
        <f t="shared" si="6"/>
        <v>3151000</v>
      </c>
      <c r="H36" s="76">
        <f t="shared" si="6"/>
        <v>0</v>
      </c>
      <c r="I36" s="76">
        <f t="shared" si="6"/>
        <v>3667300</v>
      </c>
      <c r="J36" s="76">
        <f t="shared" si="6"/>
        <v>0</v>
      </c>
      <c r="K36" s="76">
        <f t="shared" si="6"/>
        <v>3850700</v>
      </c>
      <c r="L36" s="76">
        <f t="shared" si="6"/>
        <v>0</v>
      </c>
      <c r="M36" s="76">
        <f t="shared" si="6"/>
        <v>4043200</v>
      </c>
      <c r="N36" s="77">
        <f t="shared" si="6"/>
        <v>0</v>
      </c>
      <c r="O36" s="120"/>
      <c r="P36" s="120"/>
      <c r="Q36" s="101"/>
    </row>
    <row r="37" spans="3:17" x14ac:dyDescent="0.25">
      <c r="C37" s="16" t="s">
        <v>54</v>
      </c>
      <c r="D37" s="17" t="s">
        <v>4</v>
      </c>
      <c r="E37" s="22">
        <v>729600</v>
      </c>
      <c r="F37" s="22"/>
      <c r="G37" s="26">
        <v>919300</v>
      </c>
      <c r="H37" s="37"/>
      <c r="I37" s="37">
        <v>1070000</v>
      </c>
      <c r="J37" s="37"/>
      <c r="K37" s="37">
        <v>1123500</v>
      </c>
      <c r="L37" s="37"/>
      <c r="M37" s="37">
        <v>1179700</v>
      </c>
      <c r="N37" s="38"/>
      <c r="O37" s="121"/>
      <c r="P37" s="121"/>
      <c r="Q37" s="102"/>
    </row>
    <row r="38" spans="3:17" ht="48.75" customHeight="1" x14ac:dyDescent="0.25">
      <c r="C38" s="9" t="s">
        <v>55</v>
      </c>
      <c r="D38" s="3" t="s">
        <v>5</v>
      </c>
      <c r="E38" s="24">
        <v>187200</v>
      </c>
      <c r="F38" s="39"/>
      <c r="G38" s="26">
        <v>235900</v>
      </c>
      <c r="H38" s="40"/>
      <c r="I38" s="37">
        <v>274600</v>
      </c>
      <c r="J38" s="40"/>
      <c r="K38" s="40">
        <v>288300</v>
      </c>
      <c r="L38" s="40"/>
      <c r="M38" s="40">
        <v>302700</v>
      </c>
      <c r="N38" s="41"/>
      <c r="O38" s="121"/>
      <c r="P38" s="121"/>
      <c r="Q38" s="102"/>
    </row>
    <row r="39" spans="3:17" ht="31.5" customHeight="1" x14ac:dyDescent="0.25">
      <c r="C39" s="9" t="s">
        <v>56</v>
      </c>
      <c r="D39" s="3" t="s">
        <v>6</v>
      </c>
      <c r="E39" s="24">
        <v>212300</v>
      </c>
      <c r="F39" s="39"/>
      <c r="G39" s="26">
        <v>267500</v>
      </c>
      <c r="H39" s="40"/>
      <c r="I39" s="37">
        <v>311300</v>
      </c>
      <c r="J39" s="40"/>
      <c r="K39" s="40">
        <v>326900</v>
      </c>
      <c r="L39" s="40"/>
      <c r="M39" s="40">
        <v>343200</v>
      </c>
      <c r="N39" s="41"/>
      <c r="O39" s="121"/>
      <c r="P39" s="121"/>
      <c r="Q39" s="102"/>
    </row>
    <row r="40" spans="3:17" ht="91.5" customHeight="1" x14ac:dyDescent="0.25">
      <c r="C40" s="9" t="s">
        <v>57</v>
      </c>
      <c r="D40" s="3" t="s">
        <v>7</v>
      </c>
      <c r="E40" s="24">
        <v>243800</v>
      </c>
      <c r="F40" s="39"/>
      <c r="G40" s="26">
        <v>307200</v>
      </c>
      <c r="H40" s="40"/>
      <c r="I40" s="37">
        <v>357400</v>
      </c>
      <c r="J40" s="40"/>
      <c r="K40" s="40">
        <v>375300</v>
      </c>
      <c r="L40" s="40"/>
      <c r="M40" s="40">
        <v>394100</v>
      </c>
      <c r="N40" s="41"/>
      <c r="O40" s="121"/>
      <c r="P40" s="121"/>
      <c r="Q40" s="102"/>
    </row>
    <row r="41" spans="3:17" ht="18.75" customHeight="1" x14ac:dyDescent="0.25">
      <c r="C41" s="9" t="s">
        <v>58</v>
      </c>
      <c r="D41" s="3" t="s">
        <v>8</v>
      </c>
      <c r="E41" s="39">
        <v>1127100</v>
      </c>
      <c r="F41" s="39"/>
      <c r="G41" s="26">
        <v>1421100</v>
      </c>
      <c r="H41" s="40"/>
      <c r="I41" s="37">
        <v>1654000</v>
      </c>
      <c r="J41" s="40"/>
      <c r="K41" s="40">
        <v>1736700</v>
      </c>
      <c r="L41" s="40"/>
      <c r="M41" s="40">
        <v>1823500</v>
      </c>
      <c r="N41" s="41"/>
      <c r="O41" s="121"/>
      <c r="P41" s="121"/>
      <c r="Q41" s="102"/>
    </row>
    <row r="42" spans="3:17" x14ac:dyDescent="0.25">
      <c r="C42" s="9" t="s">
        <v>59</v>
      </c>
      <c r="D42" s="3" t="s">
        <v>9</v>
      </c>
      <c r="E42" s="39"/>
      <c r="F42" s="39"/>
      <c r="G42" s="24"/>
      <c r="H42" s="40"/>
      <c r="I42" s="40"/>
      <c r="J42" s="40"/>
      <c r="K42" s="40"/>
      <c r="L42" s="40"/>
      <c r="M42" s="40"/>
      <c r="N42" s="41"/>
      <c r="O42" s="121"/>
      <c r="P42" s="121"/>
      <c r="Q42" s="102"/>
    </row>
    <row r="43" spans="3:17" ht="16.5" thickBot="1" x14ac:dyDescent="0.3">
      <c r="C43" s="9" t="s">
        <v>60</v>
      </c>
      <c r="D43" s="19" t="s">
        <v>80</v>
      </c>
      <c r="E43" s="25"/>
      <c r="F43" s="25"/>
      <c r="G43" s="25"/>
      <c r="H43" s="42"/>
      <c r="I43" s="42"/>
      <c r="J43" s="42"/>
      <c r="K43" s="42"/>
      <c r="L43" s="42"/>
      <c r="M43" s="42"/>
      <c r="N43" s="43"/>
      <c r="O43" s="121"/>
      <c r="P43" s="121"/>
      <c r="Q43" s="102"/>
    </row>
    <row r="44" spans="3:17" ht="16.5" thickBot="1" x14ac:dyDescent="0.3">
      <c r="C44" s="73" t="s">
        <v>61</v>
      </c>
      <c r="D44" s="75" t="s">
        <v>50</v>
      </c>
      <c r="E44" s="78">
        <f>E45+E46</f>
        <v>0</v>
      </c>
      <c r="F44" s="78">
        <f t="shared" ref="F44:N44" si="7">F45+F46</f>
        <v>1000000</v>
      </c>
      <c r="G44" s="78">
        <f t="shared" si="7"/>
        <v>0</v>
      </c>
      <c r="H44" s="78">
        <f t="shared" si="7"/>
        <v>1500000</v>
      </c>
      <c r="I44" s="78">
        <f t="shared" si="7"/>
        <v>0</v>
      </c>
      <c r="J44" s="78">
        <f t="shared" si="7"/>
        <v>1500000</v>
      </c>
      <c r="K44" s="78">
        <f t="shared" si="7"/>
        <v>0</v>
      </c>
      <c r="L44" s="78">
        <f t="shared" si="7"/>
        <v>1575000</v>
      </c>
      <c r="M44" s="78">
        <f t="shared" si="7"/>
        <v>0</v>
      </c>
      <c r="N44" s="79">
        <f t="shared" si="7"/>
        <v>1673800</v>
      </c>
      <c r="O44" s="122"/>
      <c r="P44" s="122"/>
      <c r="Q44" s="103"/>
    </row>
    <row r="45" spans="3:17" ht="45" x14ac:dyDescent="0.25">
      <c r="C45" s="14" t="s">
        <v>62</v>
      </c>
      <c r="D45" s="20" t="s">
        <v>16</v>
      </c>
      <c r="E45" s="26"/>
      <c r="F45" s="26">
        <v>1000000</v>
      </c>
      <c r="G45" s="26"/>
      <c r="H45" s="37">
        <v>1500000</v>
      </c>
      <c r="I45" s="37"/>
      <c r="J45" s="37">
        <v>1500000</v>
      </c>
      <c r="K45" s="37"/>
      <c r="L45" s="37">
        <v>1575000</v>
      </c>
      <c r="M45" s="37"/>
      <c r="N45" s="38">
        <v>1673800</v>
      </c>
      <c r="O45" s="121"/>
      <c r="P45" s="121"/>
      <c r="Q45" s="102"/>
    </row>
    <row r="46" spans="3:17" ht="26.25" customHeight="1" thickBot="1" x14ac:dyDescent="0.3">
      <c r="C46" s="13" t="s">
        <v>63</v>
      </c>
      <c r="D46" s="21" t="s">
        <v>17</v>
      </c>
      <c r="E46" s="44"/>
      <c r="F46" s="44"/>
      <c r="G46" s="25"/>
      <c r="H46" s="42"/>
      <c r="I46" s="42"/>
      <c r="J46" s="42"/>
      <c r="K46" s="42"/>
      <c r="L46" s="42"/>
      <c r="M46" s="42"/>
      <c r="N46" s="43"/>
      <c r="O46" s="121"/>
      <c r="P46" s="121"/>
      <c r="Q46" s="102"/>
    </row>
    <row r="47" spans="3:17" ht="28.5" customHeight="1" thickBot="1" x14ac:dyDescent="0.3">
      <c r="C47" s="149" t="s">
        <v>72</v>
      </c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1"/>
      <c r="O47" s="116"/>
      <c r="P47" s="116"/>
      <c r="Q47" s="96"/>
    </row>
    <row r="48" spans="3:17" ht="16.5" thickBot="1" x14ac:dyDescent="0.3">
      <c r="C48" s="146" t="s">
        <v>73</v>
      </c>
      <c r="D48" s="147"/>
      <c r="E48" s="71">
        <f>E49</f>
        <v>2000000</v>
      </c>
      <c r="F48" s="71">
        <f t="shared" ref="F48:N48" si="8">F49</f>
        <v>0</v>
      </c>
      <c r="G48" s="71">
        <f t="shared" si="8"/>
        <v>3300000</v>
      </c>
      <c r="H48" s="71" t="e">
        <f t="shared" si="8"/>
        <v>#VALUE!</v>
      </c>
      <c r="I48" s="71">
        <f t="shared" si="8"/>
        <v>3500000</v>
      </c>
      <c r="J48" s="71">
        <f t="shared" si="8"/>
        <v>0</v>
      </c>
      <c r="K48" s="71">
        <f t="shared" si="8"/>
        <v>3675000</v>
      </c>
      <c r="L48" s="71">
        <f t="shared" si="8"/>
        <v>0</v>
      </c>
      <c r="M48" s="71">
        <f t="shared" si="8"/>
        <v>3859000</v>
      </c>
      <c r="N48" s="72">
        <f t="shared" si="8"/>
        <v>0</v>
      </c>
      <c r="O48" s="120"/>
      <c r="P48" s="120"/>
      <c r="Q48" s="101"/>
    </row>
    <row r="49" spans="3:17" ht="28.5" customHeight="1" thickBot="1" x14ac:dyDescent="0.3">
      <c r="C49" s="73" t="s">
        <v>64</v>
      </c>
      <c r="D49" s="75" t="s">
        <v>65</v>
      </c>
      <c r="E49" s="76">
        <f>E50+E51+E52+E53</f>
        <v>2000000</v>
      </c>
      <c r="F49" s="76">
        <f t="shared" ref="F49:N49" si="9">F50+F51+F52+F53</f>
        <v>0</v>
      </c>
      <c r="G49" s="76">
        <f t="shared" si="9"/>
        <v>3300000</v>
      </c>
      <c r="H49" s="76" t="e">
        <f t="shared" si="9"/>
        <v>#VALUE!</v>
      </c>
      <c r="I49" s="76">
        <f t="shared" si="9"/>
        <v>3500000</v>
      </c>
      <c r="J49" s="76">
        <f t="shared" si="9"/>
        <v>0</v>
      </c>
      <c r="K49" s="76">
        <f t="shared" si="9"/>
        <v>3675000</v>
      </c>
      <c r="L49" s="76">
        <f t="shared" si="9"/>
        <v>0</v>
      </c>
      <c r="M49" s="76">
        <f t="shared" si="9"/>
        <v>3859000</v>
      </c>
      <c r="N49" s="77">
        <f t="shared" si="9"/>
        <v>0</v>
      </c>
      <c r="O49" s="120"/>
      <c r="P49" s="120"/>
      <c r="Q49" s="101"/>
    </row>
    <row r="50" spans="3:17" ht="220.5" customHeight="1" x14ac:dyDescent="0.25">
      <c r="C50" s="1" t="s">
        <v>66</v>
      </c>
      <c r="D50" s="20" t="s">
        <v>89</v>
      </c>
      <c r="E50" s="28">
        <v>68600</v>
      </c>
      <c r="F50" s="26"/>
      <c r="G50" s="26">
        <v>116000</v>
      </c>
      <c r="H50" s="37" t="s">
        <v>91</v>
      </c>
      <c r="I50" s="29">
        <v>116000</v>
      </c>
      <c r="J50" s="29"/>
      <c r="K50" s="29">
        <v>121800</v>
      </c>
      <c r="L50" s="29"/>
      <c r="M50" s="29">
        <v>128000</v>
      </c>
      <c r="N50" s="30"/>
      <c r="O50" s="121"/>
      <c r="P50" s="121"/>
      <c r="Q50" s="104"/>
    </row>
    <row r="51" spans="3:17" ht="170.25" customHeight="1" x14ac:dyDescent="0.25">
      <c r="C51" s="1" t="s">
        <v>67</v>
      </c>
      <c r="D51" s="7" t="s">
        <v>86</v>
      </c>
      <c r="E51" s="23">
        <v>317300</v>
      </c>
      <c r="F51" s="31"/>
      <c r="G51" s="24">
        <v>516300</v>
      </c>
      <c r="H51" s="32"/>
      <c r="I51" s="32">
        <v>556300</v>
      </c>
      <c r="J51" s="32"/>
      <c r="K51" s="32">
        <v>584100</v>
      </c>
      <c r="L51" s="32"/>
      <c r="M51" s="32">
        <v>613300</v>
      </c>
      <c r="N51" s="33"/>
      <c r="O51" s="121"/>
      <c r="P51" s="121"/>
      <c r="Q51" s="104"/>
    </row>
    <row r="52" spans="3:17" ht="360" x14ac:dyDescent="0.25">
      <c r="C52" s="1" t="s">
        <v>68</v>
      </c>
      <c r="D52" s="7" t="s">
        <v>90</v>
      </c>
      <c r="E52" s="23">
        <v>570100</v>
      </c>
      <c r="F52" s="31"/>
      <c r="G52" s="24">
        <v>933300</v>
      </c>
      <c r="H52" s="32"/>
      <c r="I52" s="32">
        <v>1013300</v>
      </c>
      <c r="J52" s="32"/>
      <c r="K52" s="32">
        <v>1064000</v>
      </c>
      <c r="L52" s="32"/>
      <c r="M52" s="32">
        <v>1117200</v>
      </c>
      <c r="N52" s="33"/>
      <c r="O52" s="121"/>
      <c r="P52" s="121"/>
      <c r="Q52" s="104"/>
    </row>
    <row r="53" spans="3:17" ht="386.25" customHeight="1" thickBot="1" x14ac:dyDescent="0.3">
      <c r="C53" s="1" t="s">
        <v>69</v>
      </c>
      <c r="D53" s="19" t="s">
        <v>91</v>
      </c>
      <c r="E53" s="27">
        <v>1044000</v>
      </c>
      <c r="F53" s="34"/>
      <c r="G53" s="25">
        <v>1734400</v>
      </c>
      <c r="H53" s="35"/>
      <c r="I53" s="35">
        <v>1814400</v>
      </c>
      <c r="J53" s="35"/>
      <c r="K53" s="35">
        <v>1905100</v>
      </c>
      <c r="L53" s="35"/>
      <c r="M53" s="35">
        <v>2000500</v>
      </c>
      <c r="N53" s="36"/>
      <c r="O53" s="121"/>
      <c r="P53" s="121"/>
      <c r="Q53" s="104"/>
    </row>
    <row r="54" spans="3:17" ht="14.25" customHeight="1" thickBot="1" x14ac:dyDescent="0.3">
      <c r="C54" s="73"/>
      <c r="D54" s="80"/>
      <c r="E54" s="81"/>
      <c r="F54" s="82"/>
      <c r="G54" s="82"/>
      <c r="H54" s="83"/>
      <c r="I54" s="83"/>
      <c r="J54" s="83"/>
      <c r="K54" s="83"/>
      <c r="L54" s="83"/>
      <c r="M54" s="83"/>
      <c r="N54" s="84"/>
      <c r="O54" s="123"/>
      <c r="P54" s="123"/>
      <c r="Q54" s="105"/>
    </row>
    <row r="55" spans="3:17" x14ac:dyDescent="0.25">
      <c r="D55" s="4"/>
      <c r="E55" s="2"/>
      <c r="F55" s="2"/>
      <c r="G55" s="2"/>
      <c r="O55" s="107"/>
      <c r="P55" s="107"/>
    </row>
    <row r="56" spans="3:17" ht="18.75" x14ac:dyDescent="0.3">
      <c r="D56" s="136" t="s">
        <v>85</v>
      </c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24"/>
      <c r="P56" s="124"/>
      <c r="Q56" s="88"/>
    </row>
    <row r="57" spans="3:17" x14ac:dyDescent="0.25">
      <c r="D57" s="2"/>
      <c r="E57" s="2"/>
      <c r="F57" s="2"/>
      <c r="G57" s="2"/>
      <c r="O57" s="107"/>
      <c r="P57" s="107"/>
    </row>
    <row r="58" spans="3:17" x14ac:dyDescent="0.25">
      <c r="D58" s="2"/>
      <c r="E58" s="2"/>
      <c r="F58" s="2"/>
      <c r="G58" s="2"/>
      <c r="O58" s="107"/>
      <c r="P58" s="107"/>
    </row>
  </sheetData>
  <mergeCells count="21">
    <mergeCell ref="D56:N56"/>
    <mergeCell ref="J4:N4"/>
    <mergeCell ref="C9:D9"/>
    <mergeCell ref="D6:D8"/>
    <mergeCell ref="C6:C8"/>
    <mergeCell ref="C35:D35"/>
    <mergeCell ref="C48:D48"/>
    <mergeCell ref="C11:D11"/>
    <mergeCell ref="C34:N34"/>
    <mergeCell ref="C10:N10"/>
    <mergeCell ref="C47:N47"/>
    <mergeCell ref="D1:N1"/>
    <mergeCell ref="D2:N2"/>
    <mergeCell ref="E6:N6"/>
    <mergeCell ref="E7:F7"/>
    <mergeCell ref="G7:H7"/>
    <mergeCell ref="I7:J7"/>
    <mergeCell ref="K7:L7"/>
    <mergeCell ref="M7:N7"/>
    <mergeCell ref="D5:N5"/>
    <mergeCell ref="J3:N3"/>
  </mergeCells>
  <pageMargins left="0.78740157480314965" right="0.78740157480314965" top="1.1811023622047245" bottom="0.78740157480314965" header="0.31496062992125984" footer="0.31496062992125984"/>
  <pageSetup paperSize="9" scale="63" firstPageNumber="8" fitToHeight="6" orientation="landscape" useFirstPageNumber="1" r:id="rId1"/>
  <headerFooter>
    <oddFooter>&amp;R&amp;P</oddFooter>
  </headerFooter>
  <rowBreaks count="2" manualBreakCount="2">
    <brk id="23" max="1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ДО ПРОГРАМИ</vt:lpstr>
      <vt:lpstr>'ДОДАТОК ДО ПРОГРАМИ'!Область_печати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Rada</cp:lastModifiedBy>
  <cp:lastPrinted>2022-05-05T12:22:45Z</cp:lastPrinted>
  <dcterms:created xsi:type="dcterms:W3CDTF">2021-11-22T09:44:53Z</dcterms:created>
  <dcterms:modified xsi:type="dcterms:W3CDTF">2022-06-09T07:27:28Z</dcterms:modified>
</cp:coreProperties>
</file>