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985" yWindow="510" windowWidth="17910" windowHeight="969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/>
  <c r="F46" l="1"/>
  <c r="F44"/>
  <c r="F43"/>
  <c r="E38"/>
  <c r="E35"/>
  <c r="F24"/>
  <c r="F21"/>
  <c r="F19"/>
  <c r="F18"/>
  <c r="F10"/>
  <c r="F42" l="1"/>
  <c r="F14"/>
  <c r="E39" l="1"/>
  <c r="D39" l="1"/>
  <c r="D38"/>
  <c r="E37" l="1"/>
  <c r="E17" s="1"/>
  <c r="F47" l="1"/>
  <c r="F22"/>
  <c r="F12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<sst xmlns="http://schemas.openxmlformats.org/spreadsheetml/2006/main" count="95" uniqueCount="95">
  <si>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</si>
  <si>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</si>
  <si>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</si>
  <si>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</si>
  <si>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</si>
  <si>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</si>
  <si>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</si>
  <si>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</si>
  <si>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</si>
  <si>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</si>
  <si>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</si>
  <si>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</si>
  <si>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</si>
  <si>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</si>
  <si>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</si>
  <si>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</si>
  <si>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</si>
  <si>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</si>
  <si>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</si>
  <si>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</si>
  <si>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</si>
  <si>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</si>
  <si>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</si>
  <si>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</si>
  <si>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</si>
  <si>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</si>
  <si>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</si>
  <si>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</si>
  <si>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</si>
  <si>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</si>
  <si>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</si>
  <si>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</si>
  <si>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</si>
  <si>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</si>
  <si>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</si>
  <si>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</si>
  <si>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</si>
  <si>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</si>
  <si>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</si>
  <si>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</si>
  <si>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</si>
  <si>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</si>
  <si>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</si>
  <si>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</si>
  <si>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</si>
  <si>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</si>
  <si>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</si>
  <si>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</si>
  <si>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</si>
  <si>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</si>
  <si>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</si>
  <si>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</si>
  <si>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</si>
  <si>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</si>
  <si>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</si>
  <si>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</si>
  <si>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</si>
  <si>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</si>
  <si>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</si>
  <si>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</si>
  <si>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</si>
  <si>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</si>
  <si>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</si>
  <si>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</si>
  <si>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</si>
  <si>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</si>
  <si>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</si>
  <si>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</si>
  <si>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</si>
  <si>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</si>
  <si>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</si>
  <si>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</si>
  <si>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</si>
  <si>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</si>
  <si>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</si>
  <si>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</si>
  <si>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</si>
  <si>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</si>
  <si>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</si>
  <si>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</si>
  <si>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</si>
  <si>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</si>
  <si>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</si>
  <si>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</si>
  <si>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</si>
  <si>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</si>
  <si>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</si>
  <si>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</si>
  <si>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</si>
  <si>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</si>
  <si>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</si>
  <si>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</si>
  <si>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</si>
  <si>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</si>
  <si>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 xml:space="preserve">від 21.09.2021 р. № 396-12-08    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</si>
</sst>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zoomScale="63" zoomScaleNormal="63" zoomScaleSheetLayoutView="63" zoomScalePageLayoutView="49" workbookViewId="0">
      <selection activeCell="I7" sqref="I7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92</v>
      </c>
    </row>
    <row r="4" spans="2:6" ht="18.75">
      <c r="B4" s="1"/>
      <c r="C4" s="1"/>
      <c r="D4" s="1"/>
      <c r="E4" s="1"/>
      <c r="F4" s="2" t="s">
        <v>93</v>
      </c>
    </row>
    <row r="5" spans="2:6" ht="18.75">
      <c r="B5" s="1"/>
      <c r="C5" s="1"/>
      <c r="D5" s="1"/>
      <c r="E5" s="1"/>
      <c r="F5" s="2" t="s">
        <v>94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482878.05000000005</v>
      </c>
      <c r="E8" s="7">
        <f>E9+E17+E40+E48</f>
        <v>113878.1</v>
      </c>
      <c r="F8" s="7">
        <f>F9+F17+F40+F48</f>
        <v>368999.95</v>
      </c>
    </row>
    <row r="9" spans="2:6" ht="22.9" customHeight="1" thickBot="1">
      <c r="B9" s="8" t="s">
        <v>7</v>
      </c>
      <c r="C9" s="9" t="s">
        <v>8</v>
      </c>
      <c r="D9" s="10">
        <f>E9+F9</f>
        <v>8241.6</v>
      </c>
      <c r="E9" s="11">
        <f>E10+E11+E12+E13+E14+E15+E16</f>
        <v>0</v>
      </c>
      <c r="F9" s="11">
        <f>F10+F11+F12+F13+F14+F15+F16</f>
        <v>8241.6</v>
      </c>
    </row>
    <row r="10" spans="2:6" ht="34.9" customHeight="1">
      <c r="B10" s="12" t="s">
        <v>9</v>
      </c>
      <c r="C10" s="28" t="s">
        <v>10</v>
      </c>
      <c r="D10" s="13">
        <f>E10+F10</f>
        <v>6368</v>
      </c>
      <c r="E10" s="14"/>
      <c r="F10" s="15">
        <f>4700+1668</f>
        <v>6368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700.6</v>
      </c>
      <c r="E11" s="18"/>
      <c r="F11" s="19">
        <v>700.6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256127.6</v>
      </c>
      <c r="E17" s="22">
        <f>E18+E19+E20+E21+E22+E23+E24+E25+E26+E27+E28+E33+E34+E35+E36+E37+E39+E38</f>
        <v>113878.1</v>
      </c>
      <c r="F17" s="22">
        <f>F18+F19+F20+F21+F22+F23+F24+F25+F26+F27+F28+F33+F34+F35+F36+F37</f>
        <v>142249.5</v>
      </c>
    </row>
    <row r="18" spans="2:6" ht="56.45" customHeight="1">
      <c r="B18" s="12" t="s">
        <v>25</v>
      </c>
      <c r="C18" s="28" t="s">
        <v>26</v>
      </c>
      <c r="D18" s="13">
        <f t="shared" si="0"/>
        <v>76178.5</v>
      </c>
      <c r="E18" s="23"/>
      <c r="F18" s="15">
        <f>23378.5+100+1000+200+50000+1500</f>
        <v>76178.5</v>
      </c>
    </row>
    <row r="19" spans="2:6" ht="37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30777</v>
      </c>
      <c r="E21" s="20"/>
      <c r="F21" s="19">
        <f>6100+6000+14577+4100</f>
        <v>30777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2734</v>
      </c>
      <c r="E22" s="20"/>
      <c r="F22" s="19">
        <f>760+1974</f>
        <v>2734</v>
      </c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89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90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91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87</v>
      </c>
      <c r="D34" s="17">
        <f t="shared" si="0"/>
        <v>100</v>
      </c>
      <c r="E34" s="24">
        <v>100</v>
      </c>
      <c r="F34" s="19">
        <v>0</v>
      </c>
    </row>
    <row r="35" spans="2:6" ht="62.45" customHeight="1">
      <c r="B35" s="16" t="s">
        <v>47</v>
      </c>
      <c r="C35" s="57" t="s">
        <v>84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88</v>
      </c>
      <c r="D36" s="17">
        <f t="shared" si="0"/>
        <v>106147.1</v>
      </c>
      <c r="E36" s="30">
        <f>83957.1+1740-50+18500+2000</f>
        <v>106147.1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85</v>
      </c>
      <c r="C39" s="46" t="s">
        <v>86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218508.85</v>
      </c>
      <c r="E40" s="32"/>
      <c r="F40" s="22">
        <f>F41+F42+F43+F44+F45+F46+F47</f>
        <v>218508.85</v>
      </c>
    </row>
    <row r="41" spans="2:6" ht="41.45" customHeight="1">
      <c r="B41" s="12" t="s">
        <v>56</v>
      </c>
      <c r="C41" s="28" t="s">
        <v>57</v>
      </c>
      <c r="D41" s="13">
        <f t="shared" si="0"/>
        <v>4000</v>
      </c>
      <c r="E41" s="23"/>
      <c r="F41" s="15">
        <v>4000</v>
      </c>
    </row>
    <row r="42" spans="2:6" ht="36" customHeight="1">
      <c r="B42" s="16" t="s">
        <v>58</v>
      </c>
      <c r="C42" s="21" t="s">
        <v>59</v>
      </c>
      <c r="D42" s="17">
        <f t="shared" si="0"/>
        <v>4325</v>
      </c>
      <c r="E42" s="20"/>
      <c r="F42" s="19">
        <f>1000+1695+350+1280</f>
        <v>4325</v>
      </c>
    </row>
    <row r="43" spans="2:6" ht="36.6" customHeight="1">
      <c r="B43" s="16" t="s">
        <v>60</v>
      </c>
      <c r="C43" s="21" t="s">
        <v>61</v>
      </c>
      <c r="D43" s="17">
        <f t="shared" si="0"/>
        <v>1078.8</v>
      </c>
      <c r="E43" s="20"/>
      <c r="F43" s="19">
        <f>628.8+250+200</f>
        <v>1078.8</v>
      </c>
    </row>
    <row r="44" spans="2:6" ht="36.6" customHeight="1">
      <c r="B44" s="16" t="s">
        <v>62</v>
      </c>
      <c r="C44" s="21" t="s">
        <v>63</v>
      </c>
      <c r="D44" s="17">
        <f t="shared" si="0"/>
        <v>12603.7</v>
      </c>
      <c r="E44" s="20"/>
      <c r="F44" s="19">
        <f>6983.7+1130+1500-510+3500</f>
        <v>12603.7</v>
      </c>
    </row>
    <row r="45" spans="2:6" ht="21" customHeight="1">
      <c r="B45" s="16" t="s">
        <v>64</v>
      </c>
      <c r="C45" s="21" t="s">
        <v>65</v>
      </c>
      <c r="D45" s="17">
        <f>E45+F45</f>
        <v>1867.7</v>
      </c>
      <c r="E45" s="20"/>
      <c r="F45" s="19">
        <v>1867.7</v>
      </c>
    </row>
    <row r="46" spans="2:6" ht="37.5">
      <c r="B46" s="16" t="s">
        <v>66</v>
      </c>
      <c r="C46" s="21" t="s">
        <v>67</v>
      </c>
      <c r="D46" s="17">
        <f>E46+F46</f>
        <v>194133.65</v>
      </c>
      <c r="E46" s="20"/>
      <c r="F46" s="19">
        <f>33008.5-1500+80000+5000+40000+14396.8+1500+700+1400-200+200+510-350+4800+14668.35</f>
        <v>194133.65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500</v>
      </c>
      <c r="E47" s="34"/>
      <c r="F47" s="27">
        <f>500</f>
        <v>500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82</v>
      </c>
      <c r="D56" s="1"/>
      <c r="E56" s="1" t="s">
        <v>83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2021-09-21T06:48:08Z</dcterms:modified>
</cp:coreProperties>
</file>