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760"/>
  </bookViews>
  <sheets>
    <sheet name="2020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8" i="6"/>
  <c r="H108"/>
  <c r="G108"/>
  <c r="F108"/>
  <c r="I107"/>
  <c r="H107"/>
  <c r="G107"/>
  <c r="F107"/>
  <c r="E106"/>
  <c r="E105"/>
  <c r="E104"/>
  <c r="E103"/>
  <c r="E102"/>
  <c r="E101"/>
  <c r="E100"/>
  <c r="E99"/>
  <c r="E98"/>
  <c r="E97"/>
  <c r="E96"/>
  <c r="E95"/>
  <c r="I92"/>
  <c r="H92"/>
  <c r="G92"/>
  <c r="F92"/>
  <c r="I91"/>
  <c r="H91"/>
  <c r="G91"/>
  <c r="F91"/>
  <c r="I90"/>
  <c r="H90"/>
  <c r="G90"/>
  <c r="F90"/>
  <c r="I89"/>
  <c r="H89"/>
  <c r="G89"/>
  <c r="F89"/>
  <c r="I88"/>
  <c r="H88"/>
  <c r="G88"/>
  <c r="F88"/>
  <c r="E86"/>
  <c r="E85"/>
  <c r="E84"/>
  <c r="E83"/>
  <c r="E82"/>
  <c r="E81"/>
  <c r="E80"/>
  <c r="E79"/>
  <c r="E78"/>
  <c r="E77"/>
  <c r="E76"/>
  <c r="E75"/>
  <c r="E74"/>
  <c r="E73"/>
  <c r="E72"/>
  <c r="E71"/>
  <c r="E68"/>
  <c r="E67"/>
  <c r="E66"/>
  <c r="E65"/>
  <c r="E64"/>
  <c r="E63"/>
  <c r="E62"/>
  <c r="I61"/>
  <c r="H61"/>
  <c r="G61"/>
  <c r="F61"/>
  <c r="E60"/>
  <c r="E59"/>
  <c r="E58"/>
  <c r="E57"/>
  <c r="E56"/>
  <c r="E55"/>
  <c r="E54"/>
  <c r="E53"/>
  <c r="E52"/>
  <c r="E51"/>
  <c r="E50"/>
  <c r="E49"/>
  <c r="I47"/>
  <c r="H47"/>
  <c r="G47"/>
  <c r="F47"/>
  <c r="E46"/>
  <c r="E45"/>
  <c r="E44"/>
  <c r="E43"/>
  <c r="E42"/>
  <c r="E38"/>
  <c r="E37"/>
  <c r="E36"/>
  <c r="E35"/>
  <c r="E34"/>
  <c r="I32"/>
  <c r="H32"/>
  <c r="G32"/>
  <c r="F32"/>
  <c r="I31"/>
  <c r="H31"/>
  <c r="G31"/>
  <c r="F31"/>
  <c r="E30"/>
  <c r="E29"/>
  <c r="E28"/>
  <c r="E27"/>
  <c r="E26"/>
  <c r="E61" l="1"/>
  <c r="I93"/>
  <c r="I40"/>
  <c r="I69" s="1"/>
  <c r="E92"/>
  <c r="E108"/>
  <c r="H93"/>
  <c r="E107"/>
  <c r="F93"/>
  <c r="E47"/>
  <c r="E89"/>
  <c r="E32"/>
  <c r="E91"/>
  <c r="G40"/>
  <c r="G69" s="1"/>
  <c r="E88"/>
  <c r="E90"/>
  <c r="H40"/>
  <c r="H69" s="1"/>
  <c r="E31"/>
  <c r="F40"/>
  <c r="F69" s="1"/>
  <c r="G93"/>
  <c r="E93" l="1"/>
  <c r="E69"/>
  <c r="E40"/>
</calcChain>
</file>

<file path=xl/sharedStrings.xml><?xml version="1.0" encoding="utf-8"?>
<sst xmlns="http://schemas.openxmlformats.org/spreadsheetml/2006/main" count="267" uniqueCount="178">
  <si>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</si>
  <si>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</si>
  <si>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</si>
  <si>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</si>
  <si>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Собівартість реалізованої продукції (товарів, робіт, послуг)</t>
  </si>
  <si>
    <t>Інші операційні доходи</t>
  </si>
  <si>
    <t>Валовий:</t>
  </si>
  <si>
    <t xml:space="preserve">     прибуток</t>
  </si>
  <si>
    <t xml:space="preserve">     збиток</t>
  </si>
  <si>
    <t>-</t>
  </si>
  <si>
    <t>Фінансовий результат від операційної діяльності:</t>
  </si>
  <si>
    <t>Інші доходи</t>
  </si>
  <si>
    <t>IV. Додаткова інформація</t>
  </si>
  <si>
    <t>Телефон</t>
  </si>
  <si>
    <t>Місцезнаходження (юридична адреса)</t>
  </si>
  <si>
    <t>Форма власності</t>
  </si>
  <si>
    <t>комунальна</t>
  </si>
  <si>
    <t>Одиниця виміру</t>
  </si>
  <si>
    <t>тис. грн.</t>
  </si>
  <si>
    <t>Вид економічної діяльності</t>
  </si>
  <si>
    <t>Орган управління</t>
  </si>
  <si>
    <t>Територія</t>
  </si>
  <si>
    <t>Організаційно-правова форма</t>
  </si>
  <si>
    <t>Міський голова</t>
  </si>
  <si>
    <t>Код</t>
  </si>
  <si>
    <t xml:space="preserve">Комунальне некомерційне підприємство Броварської міської ради "Броварський міський центр первинної медико-санітарної допомоги" </t>
  </si>
  <si>
    <t>Показники</t>
  </si>
  <si>
    <t>Код рядка</t>
  </si>
  <si>
    <t>Плановий рік, усього</t>
  </si>
  <si>
    <t>У тому числі за кварталами</t>
  </si>
  <si>
    <t xml:space="preserve">І </t>
  </si>
  <si>
    <t xml:space="preserve">ІІ </t>
  </si>
  <si>
    <t xml:space="preserve">ІІІ </t>
  </si>
  <si>
    <t xml:space="preserve">ІV </t>
  </si>
  <si>
    <t>І. Фінансові результати</t>
  </si>
  <si>
    <t>Дохід (виручка) від реалізації продукції (товарів, робіт, послуг)</t>
  </si>
  <si>
    <t>в т.ч. за рахунок бюджетних коштів</t>
  </si>
  <si>
    <t>Податок на додану вартість</t>
  </si>
  <si>
    <t>010</t>
  </si>
  <si>
    <t>015</t>
  </si>
  <si>
    <t>020</t>
  </si>
  <si>
    <t>Акцизний збір</t>
  </si>
  <si>
    <t>030</t>
  </si>
  <si>
    <t>Інші вирахування з доходу</t>
  </si>
  <si>
    <t>040</t>
  </si>
  <si>
    <t>Чистий дохід (виручка) від реалізації продукції (товарів, робіт, послуг)</t>
  </si>
  <si>
    <t>050</t>
  </si>
  <si>
    <t>060</t>
  </si>
  <si>
    <t>у тому числі за економічними елементами;</t>
  </si>
  <si>
    <t>Матеріальні затрати</t>
  </si>
  <si>
    <t>061</t>
  </si>
  <si>
    <t>062</t>
  </si>
  <si>
    <t>063</t>
  </si>
  <si>
    <t>064</t>
  </si>
  <si>
    <t>065</t>
  </si>
  <si>
    <t>071</t>
  </si>
  <si>
    <t>072</t>
  </si>
  <si>
    <t>080</t>
  </si>
  <si>
    <t>у тому числі:</t>
  </si>
  <si>
    <t>дохід від  операційної оренди активів</t>
  </si>
  <si>
    <t>081</t>
  </si>
  <si>
    <t>одержані гранти та субсидії</t>
  </si>
  <si>
    <t>082</t>
  </si>
  <si>
    <t>Дохід від реалізації необоротних активів, утримуваних для продажу</t>
  </si>
  <si>
    <t>083</t>
  </si>
  <si>
    <t>Адміністративні витрати (сума рядків з 091 по 095)</t>
  </si>
  <si>
    <t>090</t>
  </si>
  <si>
    <t>091</t>
  </si>
  <si>
    <t>092</t>
  </si>
  <si>
    <t>093</t>
  </si>
  <si>
    <t>094</t>
  </si>
  <si>
    <t>095</t>
  </si>
  <si>
    <t>Витрати на збут (сума рядків з 101 по 105)</t>
  </si>
  <si>
    <t>100</t>
  </si>
  <si>
    <t>101</t>
  </si>
  <si>
    <t>102</t>
  </si>
  <si>
    <t>103</t>
  </si>
  <si>
    <t>104</t>
  </si>
  <si>
    <t>105</t>
  </si>
  <si>
    <t>Інші операційні витрати (сума рядків з 111 по 115)</t>
  </si>
  <si>
    <t>110</t>
  </si>
  <si>
    <t>111</t>
  </si>
  <si>
    <t>112</t>
  </si>
  <si>
    <t>113</t>
  </si>
  <si>
    <t>114</t>
  </si>
  <si>
    <t>115</t>
  </si>
  <si>
    <t>121</t>
  </si>
  <si>
    <t>122</t>
  </si>
  <si>
    <t>Дохід від участі в капіталі</t>
  </si>
  <si>
    <t>130</t>
  </si>
  <si>
    <t>Інші фінансові доходи</t>
  </si>
  <si>
    <t>140</t>
  </si>
  <si>
    <t>150</t>
  </si>
  <si>
    <t>дохід від реалізації фінансових інвестицій</t>
  </si>
  <si>
    <t>152</t>
  </si>
  <si>
    <t>дохід від безоплатно одержаних активів</t>
  </si>
  <si>
    <t>154</t>
  </si>
  <si>
    <t>Фінансові витрати</t>
  </si>
  <si>
    <t>160</t>
  </si>
  <si>
    <t>Витрати від участі в капіталі</t>
  </si>
  <si>
    <t>170</t>
  </si>
  <si>
    <t>Інші витрати</t>
  </si>
  <si>
    <t>180</t>
  </si>
  <si>
    <t>Фінансові результати від звичайної діяльності до оподаткування:</t>
  </si>
  <si>
    <t>прибуток</t>
  </si>
  <si>
    <t>191</t>
  </si>
  <si>
    <t>збиток</t>
  </si>
  <si>
    <t>192</t>
  </si>
  <si>
    <t>Податок на прибуток</t>
  </si>
  <si>
    <t>200</t>
  </si>
  <si>
    <t>Чистий:</t>
  </si>
  <si>
    <t>211</t>
  </si>
  <si>
    <t>212</t>
  </si>
  <si>
    <t>ІІ. Елементи операційних витрат (разом)</t>
  </si>
  <si>
    <t xml:space="preserve">Разом (сума рядків з 310 по 350) </t>
  </si>
  <si>
    <t>IІІ. Капітальні інвестиції протягом року</t>
  </si>
  <si>
    <t>Капітальне будівництво</t>
  </si>
  <si>
    <t>Придбання (виготовлення) основних засобів та інших необоротним матеріальних активів</t>
  </si>
  <si>
    <t>Придбання (створення) нематеріальних активів</t>
  </si>
  <si>
    <t>Погашення отриманих на капітиальні інвестиції позик</t>
  </si>
  <si>
    <t>Модернізація, модифікація, добудова, дообладнання, реконструкція, інші види поліпшення необоротних активів</t>
  </si>
  <si>
    <t>Первісна вартість основних засобів</t>
  </si>
  <si>
    <t>Чисельність працівників</t>
  </si>
  <si>
    <t>Капітальний ремонт</t>
  </si>
  <si>
    <t>Разом (сума рядків 410,420,430,440,450,460)</t>
  </si>
  <si>
    <t>в т.ч. за рахунок бюджетних коштів (сума рядків 411,421,431,441,451,461)</t>
  </si>
  <si>
    <t>Податкова заборгованість</t>
  </si>
  <si>
    <t>Заборгованість перед працівниками за заробітною платою</t>
  </si>
  <si>
    <t>ЄДРПОУ - 38902896</t>
  </si>
  <si>
    <t>Виконавчий комітет Броварської міської ради</t>
  </si>
  <si>
    <t>Київська область, місто Бровари, вулиця Гагаріна, будинок 5</t>
  </si>
  <si>
    <t>(04594) 6-09-04</t>
  </si>
  <si>
    <t>на 01.01</t>
  </si>
  <si>
    <t>на 01.04</t>
  </si>
  <si>
    <t>на 01.07</t>
  </si>
  <si>
    <t>на 01.10</t>
  </si>
  <si>
    <t>на 31.12</t>
  </si>
  <si>
    <t>Директор</t>
  </si>
  <si>
    <t>І.А.Кравцов</t>
  </si>
  <si>
    <t>КОАТУУ - 3210600000</t>
  </si>
  <si>
    <t>КОПФГ - 150 комунальне підприємство</t>
  </si>
  <si>
    <t>Факт минулого року</t>
  </si>
  <si>
    <t>Фінансовий план підприємства на  2020 рік</t>
  </si>
  <si>
    <t>84086,0</t>
  </si>
  <si>
    <t>0,0</t>
  </si>
  <si>
    <t>66260,0</t>
  </si>
  <si>
    <t>21900,0</t>
  </si>
  <si>
    <t>33000,0</t>
  </si>
  <si>
    <t>7260,0</t>
  </si>
  <si>
    <t>1000,0</t>
  </si>
  <si>
    <t>3100,0</t>
  </si>
  <si>
    <t>17826,0</t>
  </si>
  <si>
    <t>8146,0</t>
  </si>
  <si>
    <t>380,0</t>
  </si>
  <si>
    <t>5800,0</t>
  </si>
  <si>
    <t>1276,0</t>
  </si>
  <si>
    <t>240,0</t>
  </si>
  <si>
    <t>450,0</t>
  </si>
  <si>
    <t>9680,0</t>
  </si>
  <si>
    <t>86.21 - Загальна медична практика</t>
  </si>
  <si>
    <t>16659,1</t>
  </si>
  <si>
    <t>14942,1</t>
  </si>
  <si>
    <t>5534,6</t>
  </si>
  <si>
    <t>6879,2</t>
  </si>
  <si>
    <t>1492,2</t>
  </si>
  <si>
    <t>880,7</t>
  </si>
  <si>
    <t>155,4</t>
  </si>
  <si>
    <t>1717</t>
  </si>
  <si>
    <t>1215</t>
  </si>
  <si>
    <t>10</t>
  </si>
  <si>
    <t>900</t>
  </si>
  <si>
    <t>198</t>
  </si>
  <si>
    <t>85</t>
  </si>
  <si>
    <t>22</t>
  </si>
  <si>
    <t>502</t>
  </si>
  <si>
    <t>І.В.Сапожко</t>
  </si>
  <si>
    <t>Фінансовий план поточного року</t>
  </si>
  <si>
    <t xml:space="preserve">
Додаток 1 
Затверджено рішенням виконавчого комітету Броварської міської ради Київської області 
від 27.12.2019 № 1370
   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</si>
</sst>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5" fillId="0" borderId="0" xfId="0" applyFont="1"/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" fillId="2" borderId="4" xfId="0" applyFont="1" applyFill="1" applyBorder="1" applyAlignment="1">
      <alignment horizontal="left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tabSelected="1" topLeftCell="A109" zoomScale="77" zoomScaleNormal="77" workbookViewId="0">
      <selection activeCell="G2" sqref="G2:I5"/>
    </sheetView>
  </sheetViews>
  <sheetFormatPr defaultColWidth="9.140625" defaultRowHeight="15"/>
  <cols>
    <col min="1" max="1" width="29.85546875" style="1" customWidth="1"/>
    <col min="2" max="2" width="6" style="1" customWidth="1"/>
    <col min="3" max="3" width="8.140625" style="1" customWidth="1"/>
    <col min="4" max="4" width="9.28515625" style="1" customWidth="1"/>
    <col min="5" max="5" width="8.85546875" style="1" customWidth="1"/>
    <col min="6" max="6" width="8.5703125" style="1" customWidth="1"/>
    <col min="7" max="7" width="9.42578125" style="1" customWidth="1"/>
    <col min="8" max="8" width="10.28515625" style="1" customWidth="1"/>
    <col min="9" max="9" width="10.140625" style="1" customWidth="1"/>
    <col min="10" max="16384" width="9.140625" style="1"/>
  </cols>
  <sheetData>
    <row r="1" spans="1:9" ht="0.75" customHeight="1"/>
    <row r="2" spans="1:9" ht="21" customHeight="1">
      <c r="G2" s="36" t="s">
        <v>177</v>
      </c>
      <c r="H2" s="36"/>
      <c r="I2" s="36"/>
    </row>
    <row r="3" spans="1:9">
      <c r="G3" s="36"/>
      <c r="H3" s="36"/>
      <c r="I3" s="36"/>
    </row>
    <row r="4" spans="1:9">
      <c r="G4" s="36"/>
      <c r="H4" s="36"/>
      <c r="I4" s="36"/>
    </row>
    <row r="5" spans="1:9" ht="45.75" customHeight="1">
      <c r="G5" s="36"/>
      <c r="H5" s="36"/>
      <c r="I5" s="36"/>
    </row>
    <row r="6" spans="1:9" ht="28.5" customHeight="1">
      <c r="A6" s="3"/>
      <c r="B6" s="3"/>
      <c r="C6" s="3"/>
      <c r="D6" s="3"/>
      <c r="E6" s="3"/>
      <c r="F6" s="3"/>
      <c r="G6" s="15"/>
      <c r="H6" s="14"/>
      <c r="I6" s="14"/>
    </row>
    <row r="7" spans="1:9" ht="47.25" customHeight="1">
      <c r="G7" s="37"/>
      <c r="H7" s="37"/>
      <c r="I7" s="37"/>
    </row>
    <row r="8" spans="1:9" ht="29.25" customHeight="1">
      <c r="A8" s="38" t="s">
        <v>25</v>
      </c>
      <c r="B8" s="38"/>
      <c r="C8" s="38"/>
      <c r="D8" s="38"/>
      <c r="E8" s="38"/>
      <c r="F8" s="38"/>
      <c r="G8" s="38"/>
      <c r="H8" s="38"/>
      <c r="I8" s="38"/>
    </row>
    <row r="9" spans="1:9" ht="46.5" customHeight="1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39" t="s">
        <v>24</v>
      </c>
      <c r="B10" s="40"/>
      <c r="C10" s="40"/>
      <c r="D10" s="40"/>
      <c r="E10" s="41"/>
      <c r="F10" s="42" t="s">
        <v>128</v>
      </c>
      <c r="G10" s="43"/>
      <c r="H10" s="43"/>
      <c r="I10" s="44"/>
    </row>
    <row r="11" spans="1:9" ht="16.5" customHeight="1">
      <c r="A11" s="39" t="s">
        <v>22</v>
      </c>
      <c r="B11" s="40"/>
      <c r="C11" s="40"/>
      <c r="D11" s="40"/>
      <c r="E11" s="41"/>
      <c r="F11" s="45" t="s">
        <v>140</v>
      </c>
      <c r="G11" s="46"/>
      <c r="H11" s="46"/>
      <c r="I11" s="47"/>
    </row>
    <row r="12" spans="1:9">
      <c r="A12" s="39" t="s">
        <v>21</v>
      </c>
      <c r="B12" s="40"/>
      <c r="C12" s="40"/>
      <c r="D12" s="40"/>
      <c r="E12" s="41"/>
      <c r="F12" s="45" t="s">
        <v>139</v>
      </c>
      <c r="G12" s="46"/>
      <c r="H12" s="46"/>
      <c r="I12" s="47"/>
    </row>
    <row r="13" spans="1:9" ht="30" customHeight="1">
      <c r="A13" s="39" t="s">
        <v>20</v>
      </c>
      <c r="B13" s="40"/>
      <c r="C13" s="40"/>
      <c r="D13" s="40"/>
      <c r="E13" s="41"/>
      <c r="F13" s="45" t="s">
        <v>129</v>
      </c>
      <c r="G13" s="48"/>
      <c r="H13" s="48"/>
      <c r="I13" s="49"/>
    </row>
    <row r="14" spans="1:9">
      <c r="A14" s="39" t="s">
        <v>19</v>
      </c>
      <c r="B14" s="40"/>
      <c r="C14" s="40"/>
      <c r="D14" s="40"/>
      <c r="E14" s="41"/>
      <c r="F14" s="45" t="s">
        <v>159</v>
      </c>
      <c r="G14" s="46"/>
      <c r="H14" s="46"/>
      <c r="I14" s="47"/>
    </row>
    <row r="15" spans="1:9">
      <c r="A15" s="39" t="s">
        <v>17</v>
      </c>
      <c r="B15" s="40"/>
      <c r="C15" s="40"/>
      <c r="D15" s="40"/>
      <c r="E15" s="41"/>
      <c r="F15" s="45" t="s">
        <v>18</v>
      </c>
      <c r="G15" s="48"/>
      <c r="H15" s="48"/>
      <c r="I15" s="49"/>
    </row>
    <row r="16" spans="1:9">
      <c r="A16" s="50" t="s">
        <v>15</v>
      </c>
      <c r="B16" s="51"/>
      <c r="C16" s="51"/>
      <c r="D16" s="51"/>
      <c r="E16" s="52"/>
      <c r="F16" s="53" t="s">
        <v>16</v>
      </c>
      <c r="G16" s="54"/>
      <c r="H16" s="54"/>
      <c r="I16" s="55"/>
    </row>
    <row r="17" spans="1:12" ht="30" customHeight="1">
      <c r="A17" s="56" t="s">
        <v>14</v>
      </c>
      <c r="B17" s="57"/>
      <c r="C17" s="57"/>
      <c r="D17" s="57"/>
      <c r="E17" s="58"/>
      <c r="F17" s="53" t="s">
        <v>130</v>
      </c>
      <c r="G17" s="54"/>
      <c r="H17" s="54"/>
      <c r="I17" s="55"/>
      <c r="L17" s="6"/>
    </row>
    <row r="18" spans="1:12" ht="27.75" customHeight="1">
      <c r="A18" s="50" t="s">
        <v>13</v>
      </c>
      <c r="B18" s="51"/>
      <c r="C18" s="51"/>
      <c r="D18" s="51"/>
      <c r="E18" s="59"/>
      <c r="F18" s="53" t="s">
        <v>131</v>
      </c>
      <c r="G18" s="54"/>
      <c r="H18" s="54"/>
      <c r="I18" s="55"/>
    </row>
    <row r="19" spans="1:12" ht="42.75" customHeight="1"/>
    <row r="20" spans="1:12" ht="15.75">
      <c r="A20" s="60" t="s">
        <v>142</v>
      </c>
      <c r="B20" s="60"/>
      <c r="C20" s="60"/>
      <c r="D20" s="60"/>
      <c r="E20" s="60"/>
      <c r="F20" s="60"/>
      <c r="G20" s="60"/>
      <c r="H20" s="60"/>
      <c r="I20" s="60"/>
    </row>
    <row r="21" spans="1:12" ht="37.5" customHeight="1"/>
    <row r="22" spans="1:12">
      <c r="A22" s="72" t="s">
        <v>26</v>
      </c>
      <c r="B22" s="70" t="s">
        <v>27</v>
      </c>
      <c r="C22" s="70" t="s">
        <v>141</v>
      </c>
      <c r="D22" s="70" t="s">
        <v>176</v>
      </c>
      <c r="E22" s="70" t="s">
        <v>28</v>
      </c>
      <c r="F22" s="74" t="s">
        <v>29</v>
      </c>
      <c r="G22" s="75"/>
      <c r="H22" s="75"/>
      <c r="I22" s="76"/>
    </row>
    <row r="23" spans="1:12" ht="28.5" customHeight="1">
      <c r="A23" s="72"/>
      <c r="B23" s="73"/>
      <c r="C23" s="71"/>
      <c r="D23" s="71"/>
      <c r="E23" s="73"/>
      <c r="F23" s="17" t="s">
        <v>30</v>
      </c>
      <c r="G23" s="17" t="s">
        <v>31</v>
      </c>
      <c r="H23" s="17" t="s">
        <v>32</v>
      </c>
      <c r="I23" s="17" t="s">
        <v>33</v>
      </c>
    </row>
    <row r="24" spans="1:12">
      <c r="A24" s="5">
        <v>1</v>
      </c>
      <c r="B24" s="5"/>
      <c r="C24" s="5"/>
      <c r="D24" s="5"/>
      <c r="E24" s="5"/>
      <c r="F24" s="5"/>
      <c r="G24" s="5">
        <v>2</v>
      </c>
      <c r="H24" s="5">
        <v>3</v>
      </c>
      <c r="I24" s="5">
        <v>4</v>
      </c>
    </row>
    <row r="25" spans="1:12">
      <c r="A25" s="61" t="s">
        <v>34</v>
      </c>
      <c r="B25" s="62"/>
      <c r="C25" s="62"/>
      <c r="D25" s="62"/>
      <c r="E25" s="62"/>
      <c r="F25" s="62"/>
      <c r="G25" s="62"/>
      <c r="H25" s="62"/>
      <c r="I25" s="63"/>
    </row>
    <row r="26" spans="1:12" ht="26.25">
      <c r="A26" s="22" t="s">
        <v>35</v>
      </c>
      <c r="B26" s="8" t="s">
        <v>38</v>
      </c>
      <c r="C26" s="30" t="s">
        <v>160</v>
      </c>
      <c r="D26" s="30" t="s">
        <v>143</v>
      </c>
      <c r="E26" s="19">
        <f>SUM(F26+G26+H26+I26)</f>
        <v>90347.1</v>
      </c>
      <c r="F26" s="19">
        <v>22386.400000000001</v>
      </c>
      <c r="G26" s="18">
        <v>22401.7</v>
      </c>
      <c r="H26" s="18">
        <v>22467.1</v>
      </c>
      <c r="I26" s="18">
        <v>23091.9</v>
      </c>
    </row>
    <row r="27" spans="1:12">
      <c r="A27" s="22" t="s">
        <v>36</v>
      </c>
      <c r="B27" s="8" t="s">
        <v>39</v>
      </c>
      <c r="C27" s="30" t="s">
        <v>160</v>
      </c>
      <c r="D27" s="30" t="s">
        <v>143</v>
      </c>
      <c r="E27" s="19">
        <f t="shared" ref="E27:E86" si="0">SUM(F27+G27+H27+I27)</f>
        <v>27616.799999999999</v>
      </c>
      <c r="F27" s="19">
        <v>7079.2</v>
      </c>
      <c r="G27" s="4">
        <v>6729.2</v>
      </c>
      <c r="H27" s="4">
        <v>6729.2</v>
      </c>
      <c r="I27" s="4">
        <v>7079.2</v>
      </c>
    </row>
    <row r="28" spans="1:12">
      <c r="A28" s="22" t="s">
        <v>37</v>
      </c>
      <c r="B28" s="8" t="s">
        <v>40</v>
      </c>
      <c r="C28" s="30"/>
      <c r="D28" s="19">
        <v>0</v>
      </c>
      <c r="E28" s="19">
        <f t="shared" si="0"/>
        <v>250</v>
      </c>
      <c r="F28" s="19">
        <v>25</v>
      </c>
      <c r="G28" s="4">
        <v>50</v>
      </c>
      <c r="H28" s="4">
        <v>75</v>
      </c>
      <c r="I28" s="4">
        <v>100</v>
      </c>
    </row>
    <row r="29" spans="1:12">
      <c r="A29" s="22" t="s">
        <v>41</v>
      </c>
      <c r="B29" s="8" t="s">
        <v>42</v>
      </c>
      <c r="C29" s="30"/>
      <c r="D29" s="19">
        <v>0</v>
      </c>
      <c r="E29" s="19">
        <f t="shared" si="0"/>
        <v>0</v>
      </c>
      <c r="F29" s="20"/>
      <c r="G29" s="4"/>
      <c r="H29" s="4"/>
      <c r="I29" s="4"/>
    </row>
    <row r="30" spans="1:12">
      <c r="A30" s="22" t="s">
        <v>43</v>
      </c>
      <c r="B30" s="8" t="s">
        <v>44</v>
      </c>
      <c r="C30" s="30"/>
      <c r="D30" s="19">
        <v>0</v>
      </c>
      <c r="E30" s="19">
        <f t="shared" si="0"/>
        <v>0</v>
      </c>
      <c r="F30" s="20"/>
      <c r="G30" s="4"/>
      <c r="H30" s="4"/>
      <c r="I30" s="4"/>
    </row>
    <row r="31" spans="1:12" ht="39">
      <c r="A31" s="22" t="s">
        <v>45</v>
      </c>
      <c r="B31" s="8" t="s">
        <v>46</v>
      </c>
      <c r="C31" s="30" t="s">
        <v>160</v>
      </c>
      <c r="D31" s="30" t="s">
        <v>143</v>
      </c>
      <c r="E31" s="19">
        <f t="shared" si="0"/>
        <v>90097.1</v>
      </c>
      <c r="F31" s="19">
        <f>F26-F28-F29-F30</f>
        <v>22361.4</v>
      </c>
      <c r="G31" s="19">
        <f t="shared" ref="G31:I31" si="1">G26-G28-G29-G30</f>
        <v>22351.7</v>
      </c>
      <c r="H31" s="19">
        <f t="shared" si="1"/>
        <v>22392.1</v>
      </c>
      <c r="I31" s="19">
        <f t="shared" si="1"/>
        <v>22991.9</v>
      </c>
    </row>
    <row r="32" spans="1:12" ht="26.25">
      <c r="A32" s="22" t="s">
        <v>4</v>
      </c>
      <c r="B32" s="8" t="s">
        <v>47</v>
      </c>
      <c r="C32" s="30" t="s">
        <v>161</v>
      </c>
      <c r="D32" s="30" t="s">
        <v>145</v>
      </c>
      <c r="E32" s="19">
        <f t="shared" si="0"/>
        <v>75644.700000000012</v>
      </c>
      <c r="F32" s="20">
        <f>F34+F35+F36+F37+F38</f>
        <v>18787.3</v>
      </c>
      <c r="G32" s="20">
        <f t="shared" ref="G32:I32" si="2">G34+G35+G36+G37+G38</f>
        <v>18701.7</v>
      </c>
      <c r="H32" s="19">
        <f t="shared" si="2"/>
        <v>18739.8</v>
      </c>
      <c r="I32" s="19">
        <f t="shared" si="2"/>
        <v>19415.900000000001</v>
      </c>
    </row>
    <row r="33" spans="1:9" ht="26.25">
      <c r="A33" s="22" t="s">
        <v>48</v>
      </c>
      <c r="B33" s="8"/>
      <c r="C33" s="30"/>
      <c r="D33" s="30"/>
      <c r="E33" s="19"/>
      <c r="F33" s="20"/>
      <c r="G33" s="4"/>
      <c r="H33" s="4"/>
      <c r="I33" s="4"/>
    </row>
    <row r="34" spans="1:9">
      <c r="A34" s="22" t="s">
        <v>49</v>
      </c>
      <c r="B34" s="8" t="s">
        <v>50</v>
      </c>
      <c r="C34" s="30" t="s">
        <v>162</v>
      </c>
      <c r="D34" s="30" t="s">
        <v>146</v>
      </c>
      <c r="E34" s="19">
        <f t="shared" si="0"/>
        <v>17761.400000000001</v>
      </c>
      <c r="F34" s="19">
        <v>4630.3999999999996</v>
      </c>
      <c r="G34" s="4">
        <v>4260.3</v>
      </c>
      <c r="H34" s="4">
        <v>4260.3</v>
      </c>
      <c r="I34" s="4">
        <v>4610.3999999999996</v>
      </c>
    </row>
    <row r="35" spans="1:9">
      <c r="A35" s="22" t="s">
        <v>0</v>
      </c>
      <c r="B35" s="8" t="s">
        <v>51</v>
      </c>
      <c r="C35" s="30" t="s">
        <v>163</v>
      </c>
      <c r="D35" s="30" t="s">
        <v>147</v>
      </c>
      <c r="E35" s="19">
        <f t="shared" si="0"/>
        <v>44733.3</v>
      </c>
      <c r="F35" s="19">
        <v>11207.4</v>
      </c>
      <c r="G35" s="19">
        <v>11129.9</v>
      </c>
      <c r="H35" s="19">
        <v>11130</v>
      </c>
      <c r="I35" s="19">
        <v>11266</v>
      </c>
    </row>
    <row r="36" spans="1:9">
      <c r="A36" s="22" t="s">
        <v>1</v>
      </c>
      <c r="B36" s="8" t="s">
        <v>52</v>
      </c>
      <c r="C36" s="30" t="s">
        <v>164</v>
      </c>
      <c r="D36" s="30" t="s">
        <v>148</v>
      </c>
      <c r="E36" s="19">
        <f t="shared" si="0"/>
        <v>9841.2999999999993</v>
      </c>
      <c r="F36" s="19">
        <v>2465.6</v>
      </c>
      <c r="G36" s="19">
        <v>2448.6</v>
      </c>
      <c r="H36" s="4">
        <v>2448.6</v>
      </c>
      <c r="I36" s="4">
        <v>2478.5</v>
      </c>
    </row>
    <row r="37" spans="1:9">
      <c r="A37" s="22" t="s">
        <v>2</v>
      </c>
      <c r="B37" s="8" t="s">
        <v>53</v>
      </c>
      <c r="C37" s="30" t="s">
        <v>165</v>
      </c>
      <c r="D37" s="30" t="s">
        <v>149</v>
      </c>
      <c r="E37" s="19">
        <f t="shared" si="0"/>
        <v>900</v>
      </c>
      <c r="F37" s="19">
        <v>225</v>
      </c>
      <c r="G37" s="19">
        <v>225</v>
      </c>
      <c r="H37" s="19">
        <v>225</v>
      </c>
      <c r="I37" s="19">
        <v>225</v>
      </c>
    </row>
    <row r="38" spans="1:9">
      <c r="A38" s="22" t="s">
        <v>3</v>
      </c>
      <c r="B38" s="8" t="s">
        <v>54</v>
      </c>
      <c r="C38" s="30" t="s">
        <v>166</v>
      </c>
      <c r="D38" s="30" t="s">
        <v>150</v>
      </c>
      <c r="E38" s="19">
        <f t="shared" si="0"/>
        <v>2408.6999999999998</v>
      </c>
      <c r="F38" s="19">
        <v>258.89999999999998</v>
      </c>
      <c r="G38" s="4">
        <v>637.9</v>
      </c>
      <c r="H38" s="4">
        <v>675.9</v>
      </c>
      <c r="I38" s="4">
        <v>836</v>
      </c>
    </row>
    <row r="39" spans="1:9">
      <c r="A39" s="22" t="s">
        <v>6</v>
      </c>
      <c r="B39" s="8"/>
      <c r="C39" s="30"/>
      <c r="D39" s="30"/>
      <c r="E39" s="19"/>
      <c r="F39" s="21"/>
      <c r="G39" s="7"/>
      <c r="H39" s="7"/>
      <c r="I39" s="7"/>
    </row>
    <row r="40" spans="1:9">
      <c r="A40" s="22" t="s">
        <v>7</v>
      </c>
      <c r="B40" s="8" t="s">
        <v>55</v>
      </c>
      <c r="C40" s="30" t="s">
        <v>167</v>
      </c>
      <c r="D40" s="30" t="s">
        <v>151</v>
      </c>
      <c r="E40" s="19">
        <f t="shared" si="0"/>
        <v>14452.400000000001</v>
      </c>
      <c r="F40" s="20">
        <f>F31-F32</f>
        <v>3574.1000000000022</v>
      </c>
      <c r="G40" s="19">
        <f t="shared" ref="G40:I40" si="3">G31-G32</f>
        <v>3650</v>
      </c>
      <c r="H40" s="19">
        <f t="shared" si="3"/>
        <v>3652.2999999999993</v>
      </c>
      <c r="I40" s="19">
        <f t="shared" si="3"/>
        <v>3576</v>
      </c>
    </row>
    <row r="41" spans="1:9">
      <c r="A41" s="22" t="s">
        <v>8</v>
      </c>
      <c r="B41" s="8" t="s">
        <v>56</v>
      </c>
      <c r="C41" s="30"/>
      <c r="D41" s="30" t="s">
        <v>144</v>
      </c>
      <c r="E41" s="19">
        <v>0</v>
      </c>
      <c r="F41" s="21"/>
      <c r="G41" s="2" t="s">
        <v>9</v>
      </c>
      <c r="H41" s="2" t="s">
        <v>9</v>
      </c>
      <c r="I41" s="2" t="s">
        <v>9</v>
      </c>
    </row>
    <row r="42" spans="1:9">
      <c r="A42" s="22" t="s">
        <v>5</v>
      </c>
      <c r="B42" s="8" t="s">
        <v>57</v>
      </c>
      <c r="C42" s="30"/>
      <c r="D42" s="30" t="s">
        <v>144</v>
      </c>
      <c r="E42" s="19">
        <f t="shared" si="0"/>
        <v>0</v>
      </c>
      <c r="F42" s="21"/>
      <c r="G42" s="2"/>
      <c r="H42" s="2"/>
      <c r="I42" s="2"/>
    </row>
    <row r="43" spans="1:9">
      <c r="A43" s="22" t="s">
        <v>58</v>
      </c>
      <c r="B43" s="8"/>
      <c r="C43" s="30"/>
      <c r="D43" s="30" t="s">
        <v>144</v>
      </c>
      <c r="E43" s="19">
        <f t="shared" si="0"/>
        <v>0</v>
      </c>
      <c r="F43" s="21"/>
      <c r="G43" s="2"/>
      <c r="H43" s="2"/>
      <c r="I43" s="2"/>
    </row>
    <row r="44" spans="1:9" ht="26.25">
      <c r="A44" s="22" t="s">
        <v>59</v>
      </c>
      <c r="B44" s="8" t="s">
        <v>60</v>
      </c>
      <c r="C44" s="30"/>
      <c r="D44" s="30" t="s">
        <v>144</v>
      </c>
      <c r="E44" s="19">
        <f t="shared" si="0"/>
        <v>0</v>
      </c>
      <c r="F44" s="21"/>
      <c r="G44" s="2"/>
      <c r="H44" s="2"/>
      <c r="I44" s="2"/>
    </row>
    <row r="45" spans="1:9">
      <c r="A45" s="22" t="s">
        <v>61</v>
      </c>
      <c r="B45" s="8" t="s">
        <v>62</v>
      </c>
      <c r="C45" s="30"/>
      <c r="D45" s="30" t="s">
        <v>144</v>
      </c>
      <c r="E45" s="19">
        <f t="shared" si="0"/>
        <v>0</v>
      </c>
      <c r="F45" s="21"/>
      <c r="G45" s="2"/>
      <c r="H45" s="2"/>
      <c r="I45" s="2"/>
    </row>
    <row r="46" spans="1:9" ht="26.25">
      <c r="A46" s="22" t="s">
        <v>63</v>
      </c>
      <c r="B46" s="8" t="s">
        <v>64</v>
      </c>
      <c r="C46" s="30"/>
      <c r="D46" s="30" t="s">
        <v>144</v>
      </c>
      <c r="E46" s="19">
        <f t="shared" si="0"/>
        <v>0</v>
      </c>
      <c r="F46" s="21"/>
      <c r="G46" s="2"/>
      <c r="H46" s="2"/>
      <c r="I46" s="2"/>
    </row>
    <row r="47" spans="1:9" ht="26.25">
      <c r="A47" s="33" t="s">
        <v>65</v>
      </c>
      <c r="B47" s="8" t="s">
        <v>66</v>
      </c>
      <c r="C47" s="30" t="s">
        <v>168</v>
      </c>
      <c r="D47" s="30" t="s">
        <v>152</v>
      </c>
      <c r="E47" s="19">
        <f t="shared" si="0"/>
        <v>14452.400000000001</v>
      </c>
      <c r="F47" s="19">
        <f>F49+F50+F51+F52+F53</f>
        <v>3574.1</v>
      </c>
      <c r="G47" s="19">
        <f t="shared" ref="G47:I47" si="4">G49+G50+G51+G52+G53</f>
        <v>3650</v>
      </c>
      <c r="H47" s="19">
        <f t="shared" si="4"/>
        <v>3652.3</v>
      </c>
      <c r="I47" s="19">
        <f t="shared" si="4"/>
        <v>3576</v>
      </c>
    </row>
    <row r="48" spans="1:9" ht="26.25">
      <c r="A48" s="22" t="s">
        <v>48</v>
      </c>
      <c r="B48" s="8"/>
      <c r="C48" s="30"/>
      <c r="D48" s="30"/>
      <c r="E48" s="19"/>
      <c r="F48" s="19"/>
      <c r="G48" s="18"/>
      <c r="H48" s="18"/>
      <c r="I48" s="18"/>
    </row>
    <row r="49" spans="1:9">
      <c r="A49" s="22" t="s">
        <v>49</v>
      </c>
      <c r="B49" s="8" t="s">
        <v>67</v>
      </c>
      <c r="C49" s="30" t="s">
        <v>169</v>
      </c>
      <c r="D49" s="30" t="s">
        <v>153</v>
      </c>
      <c r="E49" s="19">
        <f t="shared" si="0"/>
        <v>134.70000000000002</v>
      </c>
      <c r="F49" s="19">
        <v>33.700000000000003</v>
      </c>
      <c r="G49" s="19">
        <v>33.700000000000003</v>
      </c>
      <c r="H49" s="19">
        <v>33.700000000000003</v>
      </c>
      <c r="I49" s="19">
        <v>33.6</v>
      </c>
    </row>
    <row r="50" spans="1:9">
      <c r="A50" s="22" t="s">
        <v>0</v>
      </c>
      <c r="B50" s="8" t="s">
        <v>68</v>
      </c>
      <c r="C50" s="30" t="s">
        <v>170</v>
      </c>
      <c r="D50" s="30" t="s">
        <v>154</v>
      </c>
      <c r="E50" s="19">
        <f t="shared" si="0"/>
        <v>11677.4</v>
      </c>
      <c r="F50" s="19">
        <v>2886.8</v>
      </c>
      <c r="G50" s="19">
        <v>2949.4</v>
      </c>
      <c r="H50" s="19">
        <v>2952.3</v>
      </c>
      <c r="I50" s="19">
        <v>2888.9</v>
      </c>
    </row>
    <row r="51" spans="1:9">
      <c r="A51" s="22" t="s">
        <v>1</v>
      </c>
      <c r="B51" s="8" t="s">
        <v>69</v>
      </c>
      <c r="C51" s="30" t="s">
        <v>171</v>
      </c>
      <c r="D51" s="30" t="s">
        <v>155</v>
      </c>
      <c r="E51" s="19">
        <f t="shared" si="0"/>
        <v>2444.3000000000002</v>
      </c>
      <c r="F51" s="19">
        <v>604.6</v>
      </c>
      <c r="G51" s="19">
        <v>617.9</v>
      </c>
      <c r="H51" s="19">
        <v>617.29999999999995</v>
      </c>
      <c r="I51" s="19">
        <v>604.5</v>
      </c>
    </row>
    <row r="52" spans="1:9">
      <c r="A52" s="22" t="s">
        <v>2</v>
      </c>
      <c r="B52" s="8" t="s">
        <v>70</v>
      </c>
      <c r="C52" s="30" t="s">
        <v>172</v>
      </c>
      <c r="D52" s="30" t="s">
        <v>156</v>
      </c>
      <c r="E52" s="19">
        <f t="shared" si="0"/>
        <v>100</v>
      </c>
      <c r="F52" s="19">
        <v>25</v>
      </c>
      <c r="G52" s="19">
        <v>25</v>
      </c>
      <c r="H52" s="19">
        <v>25</v>
      </c>
      <c r="I52" s="19">
        <v>25</v>
      </c>
    </row>
    <row r="53" spans="1:9">
      <c r="A53" s="22" t="s">
        <v>3</v>
      </c>
      <c r="B53" s="8" t="s">
        <v>71</v>
      </c>
      <c r="C53" s="30" t="s">
        <v>173</v>
      </c>
      <c r="D53" s="30" t="s">
        <v>157</v>
      </c>
      <c r="E53" s="19">
        <f t="shared" si="0"/>
        <v>96</v>
      </c>
      <c r="F53" s="19">
        <v>24</v>
      </c>
      <c r="G53" s="19">
        <v>24</v>
      </c>
      <c r="H53" s="19">
        <v>24</v>
      </c>
      <c r="I53" s="19">
        <v>24</v>
      </c>
    </row>
    <row r="54" spans="1:9" ht="26.25">
      <c r="A54" s="22" t="s">
        <v>72</v>
      </c>
      <c r="B54" s="8" t="s">
        <v>73</v>
      </c>
      <c r="C54" s="30"/>
      <c r="D54" s="30" t="s">
        <v>144</v>
      </c>
      <c r="E54" s="19">
        <f t="shared" si="0"/>
        <v>0</v>
      </c>
      <c r="F54" s="20"/>
      <c r="G54" s="7"/>
      <c r="H54" s="7"/>
      <c r="I54" s="7"/>
    </row>
    <row r="55" spans="1:9" ht="26.25">
      <c r="A55" s="22" t="s">
        <v>48</v>
      </c>
      <c r="B55" s="8"/>
      <c r="C55" s="30"/>
      <c r="D55" s="30" t="s">
        <v>144</v>
      </c>
      <c r="E55" s="19">
        <f t="shared" si="0"/>
        <v>0</v>
      </c>
      <c r="F55" s="20"/>
      <c r="G55" s="7"/>
      <c r="H55" s="7"/>
      <c r="I55" s="7"/>
    </row>
    <row r="56" spans="1:9">
      <c r="A56" s="22" t="s">
        <v>49</v>
      </c>
      <c r="B56" s="8" t="s">
        <v>74</v>
      </c>
      <c r="C56" s="30"/>
      <c r="D56" s="30" t="s">
        <v>144</v>
      </c>
      <c r="E56" s="19">
        <f t="shared" si="0"/>
        <v>0</v>
      </c>
      <c r="F56" s="20"/>
      <c r="G56" s="7"/>
      <c r="H56" s="7"/>
      <c r="I56" s="7"/>
    </row>
    <row r="57" spans="1:9">
      <c r="A57" s="22" t="s">
        <v>0</v>
      </c>
      <c r="B57" s="8" t="s">
        <v>75</v>
      </c>
      <c r="C57" s="30"/>
      <c r="D57" s="30" t="s">
        <v>144</v>
      </c>
      <c r="E57" s="19">
        <f t="shared" si="0"/>
        <v>0</v>
      </c>
      <c r="F57" s="20"/>
      <c r="G57" s="7"/>
      <c r="H57" s="7"/>
      <c r="I57" s="7"/>
    </row>
    <row r="58" spans="1:9">
      <c r="A58" s="22" t="s">
        <v>1</v>
      </c>
      <c r="B58" s="8" t="s">
        <v>76</v>
      </c>
      <c r="C58" s="30"/>
      <c r="D58" s="30" t="s">
        <v>144</v>
      </c>
      <c r="E58" s="19">
        <f t="shared" si="0"/>
        <v>0</v>
      </c>
      <c r="F58" s="20"/>
      <c r="G58" s="7"/>
      <c r="H58" s="7"/>
      <c r="I58" s="7"/>
    </row>
    <row r="59" spans="1:9">
      <c r="A59" s="22" t="s">
        <v>2</v>
      </c>
      <c r="B59" s="8" t="s">
        <v>77</v>
      </c>
      <c r="C59" s="30"/>
      <c r="D59" s="30" t="s">
        <v>144</v>
      </c>
      <c r="E59" s="19">
        <f t="shared" si="0"/>
        <v>0</v>
      </c>
      <c r="F59" s="20"/>
      <c r="G59" s="7"/>
      <c r="H59" s="7"/>
      <c r="I59" s="7"/>
    </row>
    <row r="60" spans="1:9">
      <c r="A60" s="22" t="s">
        <v>3</v>
      </c>
      <c r="B60" s="8" t="s">
        <v>78</v>
      </c>
      <c r="C60" s="30"/>
      <c r="D60" s="30" t="s">
        <v>144</v>
      </c>
      <c r="E60" s="19">
        <f t="shared" si="0"/>
        <v>0</v>
      </c>
      <c r="F60" s="20"/>
      <c r="G60" s="7"/>
      <c r="H60" s="7"/>
      <c r="I60" s="7"/>
    </row>
    <row r="61" spans="1:9" ht="26.25">
      <c r="A61" s="22" t="s">
        <v>79</v>
      </c>
      <c r="B61" s="8" t="s">
        <v>80</v>
      </c>
      <c r="C61" s="30"/>
      <c r="D61" s="30" t="s">
        <v>144</v>
      </c>
      <c r="E61" s="19">
        <f t="shared" si="0"/>
        <v>0</v>
      </c>
      <c r="F61" s="20">
        <f>F63+F64+F65+F66+F67</f>
        <v>0</v>
      </c>
      <c r="G61" s="20">
        <f t="shared" ref="G61:I61" si="5">G63+G64+G65+G66+G67</f>
        <v>0</v>
      </c>
      <c r="H61" s="20">
        <f t="shared" si="5"/>
        <v>0</v>
      </c>
      <c r="I61" s="20">
        <f t="shared" si="5"/>
        <v>0</v>
      </c>
    </row>
    <row r="62" spans="1:9" ht="26.25">
      <c r="A62" s="22" t="s">
        <v>48</v>
      </c>
      <c r="B62" s="8"/>
      <c r="C62" s="30"/>
      <c r="D62" s="30" t="s">
        <v>144</v>
      </c>
      <c r="E62" s="19">
        <f t="shared" si="0"/>
        <v>0</v>
      </c>
      <c r="F62" s="20"/>
      <c r="G62" s="7"/>
      <c r="H62" s="7"/>
      <c r="I62" s="7"/>
    </row>
    <row r="63" spans="1:9">
      <c r="A63" s="22" t="s">
        <v>49</v>
      </c>
      <c r="B63" s="8" t="s">
        <v>81</v>
      </c>
      <c r="C63" s="30"/>
      <c r="D63" s="30" t="s">
        <v>144</v>
      </c>
      <c r="E63" s="19">
        <f t="shared" si="0"/>
        <v>0</v>
      </c>
      <c r="F63" s="20"/>
      <c r="G63" s="7"/>
      <c r="H63" s="7"/>
      <c r="I63" s="7"/>
    </row>
    <row r="64" spans="1:9">
      <c r="A64" s="22" t="s">
        <v>0</v>
      </c>
      <c r="B64" s="8" t="s">
        <v>82</v>
      </c>
      <c r="C64" s="30"/>
      <c r="D64" s="30" t="s">
        <v>144</v>
      </c>
      <c r="E64" s="19">
        <f t="shared" si="0"/>
        <v>0</v>
      </c>
      <c r="F64" s="20"/>
      <c r="G64" s="7"/>
      <c r="H64" s="7"/>
      <c r="I64" s="7"/>
    </row>
    <row r="65" spans="1:9">
      <c r="A65" s="22" t="s">
        <v>1</v>
      </c>
      <c r="B65" s="8" t="s">
        <v>83</v>
      </c>
      <c r="C65" s="30"/>
      <c r="D65" s="30" t="s">
        <v>144</v>
      </c>
      <c r="E65" s="19">
        <f t="shared" si="0"/>
        <v>0</v>
      </c>
      <c r="F65" s="20"/>
      <c r="G65" s="7"/>
      <c r="H65" s="7"/>
      <c r="I65" s="7"/>
    </row>
    <row r="66" spans="1:9">
      <c r="A66" s="22" t="s">
        <v>2</v>
      </c>
      <c r="B66" s="8" t="s">
        <v>84</v>
      </c>
      <c r="C66" s="30"/>
      <c r="D66" s="30" t="s">
        <v>144</v>
      </c>
      <c r="E66" s="19">
        <f t="shared" si="0"/>
        <v>0</v>
      </c>
      <c r="F66" s="20"/>
      <c r="G66" s="7"/>
      <c r="H66" s="7"/>
      <c r="I66" s="7"/>
    </row>
    <row r="67" spans="1:9">
      <c r="A67" s="22" t="s">
        <v>3</v>
      </c>
      <c r="B67" s="8" t="s">
        <v>85</v>
      </c>
      <c r="C67" s="30"/>
      <c r="D67" s="30" t="s">
        <v>144</v>
      </c>
      <c r="E67" s="19">
        <f t="shared" si="0"/>
        <v>0</v>
      </c>
      <c r="F67" s="20"/>
      <c r="G67" s="7"/>
      <c r="H67" s="7"/>
      <c r="I67" s="7"/>
    </row>
    <row r="68" spans="1:9" ht="26.25">
      <c r="A68" s="22" t="s">
        <v>10</v>
      </c>
      <c r="B68" s="9"/>
      <c r="C68" s="31"/>
      <c r="D68" s="30" t="s">
        <v>144</v>
      </c>
      <c r="E68" s="19">
        <f t="shared" si="0"/>
        <v>0</v>
      </c>
      <c r="F68" s="21"/>
      <c r="G68" s="7"/>
      <c r="H68" s="7"/>
      <c r="I68" s="7"/>
    </row>
    <row r="69" spans="1:9">
      <c r="A69" s="22" t="s">
        <v>7</v>
      </c>
      <c r="B69" s="8" t="s">
        <v>86</v>
      </c>
      <c r="C69" s="30" t="s">
        <v>174</v>
      </c>
      <c r="D69" s="30" t="s">
        <v>158</v>
      </c>
      <c r="E69" s="19">
        <f>SUM(F69+G69+H69+I69)</f>
        <v>1.3642420526593924E-12</v>
      </c>
      <c r="F69" s="32">
        <f>F40-F47-F61</f>
        <v>2.2737367544323206E-12</v>
      </c>
      <c r="G69" s="28">
        <f>G40-G47-G61</f>
        <v>0</v>
      </c>
      <c r="H69" s="28">
        <f t="shared" ref="H69:I69" si="6">H40-H47-H61</f>
        <v>-9.0949470177292824E-13</v>
      </c>
      <c r="I69" s="28">
        <f t="shared" si="6"/>
        <v>0</v>
      </c>
    </row>
    <row r="70" spans="1:9">
      <c r="A70" s="22" t="s">
        <v>8</v>
      </c>
      <c r="B70" s="8" t="s">
        <v>87</v>
      </c>
      <c r="C70" s="30"/>
      <c r="D70" s="30" t="s">
        <v>144</v>
      </c>
      <c r="E70" s="19">
        <v>0</v>
      </c>
      <c r="F70" s="21"/>
      <c r="G70" s="2"/>
      <c r="H70" s="2"/>
      <c r="I70" s="2"/>
    </row>
    <row r="71" spans="1:9">
      <c r="A71" s="22" t="s">
        <v>88</v>
      </c>
      <c r="B71" s="8" t="s">
        <v>89</v>
      </c>
      <c r="C71" s="30"/>
      <c r="D71" s="30" t="s">
        <v>144</v>
      </c>
      <c r="E71" s="19">
        <f t="shared" si="0"/>
        <v>0</v>
      </c>
      <c r="F71" s="21"/>
      <c r="G71" s="2"/>
      <c r="H71" s="2"/>
      <c r="I71" s="2"/>
    </row>
    <row r="72" spans="1:9">
      <c r="A72" s="22" t="s">
        <v>90</v>
      </c>
      <c r="B72" s="8" t="s">
        <v>91</v>
      </c>
      <c r="C72" s="30"/>
      <c r="D72" s="30" t="s">
        <v>144</v>
      </c>
      <c r="E72" s="19">
        <f t="shared" si="0"/>
        <v>0</v>
      </c>
      <c r="F72" s="21"/>
      <c r="G72" s="2"/>
      <c r="H72" s="2"/>
      <c r="I72" s="2"/>
    </row>
    <row r="73" spans="1:9">
      <c r="A73" s="22" t="s">
        <v>11</v>
      </c>
      <c r="B73" s="8" t="s">
        <v>92</v>
      </c>
      <c r="C73" s="30"/>
      <c r="D73" s="30" t="s">
        <v>144</v>
      </c>
      <c r="E73" s="19">
        <f t="shared" si="0"/>
        <v>0</v>
      </c>
      <c r="F73" s="20"/>
      <c r="G73" s="7"/>
      <c r="H73" s="7"/>
      <c r="I73" s="7"/>
    </row>
    <row r="74" spans="1:9">
      <c r="A74" s="22" t="s">
        <v>58</v>
      </c>
      <c r="B74" s="8"/>
      <c r="C74" s="30"/>
      <c r="D74" s="30" t="s">
        <v>144</v>
      </c>
      <c r="E74" s="19">
        <f t="shared" si="0"/>
        <v>0</v>
      </c>
      <c r="F74" s="20"/>
      <c r="G74" s="7"/>
      <c r="H74" s="7"/>
      <c r="I74" s="7"/>
    </row>
    <row r="75" spans="1:9" ht="26.25">
      <c r="A75" s="22" t="s">
        <v>93</v>
      </c>
      <c r="B75" s="8" t="s">
        <v>94</v>
      </c>
      <c r="C75" s="30"/>
      <c r="D75" s="30" t="s">
        <v>144</v>
      </c>
      <c r="E75" s="19">
        <f t="shared" si="0"/>
        <v>0</v>
      </c>
      <c r="F75" s="20"/>
      <c r="G75" s="7"/>
      <c r="H75" s="7"/>
      <c r="I75" s="7"/>
    </row>
    <row r="76" spans="1:9" ht="26.25">
      <c r="A76" s="22" t="s">
        <v>95</v>
      </c>
      <c r="B76" s="8" t="s">
        <v>96</v>
      </c>
      <c r="C76" s="30"/>
      <c r="D76" s="30" t="s">
        <v>144</v>
      </c>
      <c r="E76" s="19">
        <f t="shared" si="0"/>
        <v>0</v>
      </c>
      <c r="F76" s="20"/>
      <c r="G76" s="7"/>
      <c r="H76" s="7"/>
      <c r="I76" s="7"/>
    </row>
    <row r="77" spans="1:9">
      <c r="A77" s="22" t="s">
        <v>97</v>
      </c>
      <c r="B77" s="8" t="s">
        <v>98</v>
      </c>
      <c r="C77" s="30"/>
      <c r="D77" s="30" t="s">
        <v>144</v>
      </c>
      <c r="E77" s="19">
        <f t="shared" si="0"/>
        <v>0</v>
      </c>
      <c r="F77" s="20"/>
      <c r="G77" s="7"/>
      <c r="H77" s="7"/>
      <c r="I77" s="7"/>
    </row>
    <row r="78" spans="1:9">
      <c r="A78" s="22" t="s">
        <v>99</v>
      </c>
      <c r="B78" s="8" t="s">
        <v>100</v>
      </c>
      <c r="C78" s="30"/>
      <c r="D78" s="30" t="s">
        <v>144</v>
      </c>
      <c r="E78" s="19">
        <f t="shared" si="0"/>
        <v>0</v>
      </c>
      <c r="F78" s="20"/>
      <c r="G78" s="7"/>
      <c r="H78" s="7"/>
      <c r="I78" s="7"/>
    </row>
    <row r="79" spans="1:9">
      <c r="A79" s="22" t="s">
        <v>101</v>
      </c>
      <c r="B79" s="8" t="s">
        <v>102</v>
      </c>
      <c r="C79" s="30"/>
      <c r="D79" s="30" t="s">
        <v>144</v>
      </c>
      <c r="E79" s="19">
        <f t="shared" si="0"/>
        <v>0</v>
      </c>
      <c r="F79" s="20"/>
      <c r="G79" s="7"/>
      <c r="H79" s="7"/>
      <c r="I79" s="7"/>
    </row>
    <row r="80" spans="1:9" ht="26.25">
      <c r="A80" s="22" t="s">
        <v>103</v>
      </c>
      <c r="B80" s="8"/>
      <c r="C80" s="30"/>
      <c r="D80" s="30" t="s">
        <v>144</v>
      </c>
      <c r="E80" s="19">
        <f t="shared" si="0"/>
        <v>0</v>
      </c>
      <c r="F80" s="20"/>
      <c r="G80" s="7"/>
      <c r="H80" s="7"/>
      <c r="I80" s="7"/>
    </row>
    <row r="81" spans="1:9">
      <c r="A81" s="22" t="s">
        <v>104</v>
      </c>
      <c r="B81" s="8" t="s">
        <v>105</v>
      </c>
      <c r="C81" s="30"/>
      <c r="D81" s="30" t="s">
        <v>144</v>
      </c>
      <c r="E81" s="19">
        <f t="shared" si="0"/>
        <v>0</v>
      </c>
      <c r="F81" s="20"/>
      <c r="G81" s="7"/>
      <c r="H81" s="7"/>
      <c r="I81" s="7"/>
    </row>
    <row r="82" spans="1:9">
      <c r="A82" s="22" t="s">
        <v>106</v>
      </c>
      <c r="B82" s="8" t="s">
        <v>107</v>
      </c>
      <c r="C82" s="30"/>
      <c r="D82" s="30" t="s">
        <v>144</v>
      </c>
      <c r="E82" s="19">
        <f t="shared" si="0"/>
        <v>0</v>
      </c>
      <c r="F82" s="20"/>
      <c r="G82" s="7"/>
      <c r="H82" s="7"/>
      <c r="I82" s="7"/>
    </row>
    <row r="83" spans="1:9">
      <c r="A83" s="22" t="s">
        <v>108</v>
      </c>
      <c r="B83" s="8" t="s">
        <v>109</v>
      </c>
      <c r="C83" s="30"/>
      <c r="D83" s="30" t="s">
        <v>144</v>
      </c>
      <c r="E83" s="19">
        <f t="shared" si="0"/>
        <v>0</v>
      </c>
      <c r="F83" s="20"/>
      <c r="G83" s="7"/>
      <c r="H83" s="7"/>
      <c r="I83" s="7"/>
    </row>
    <row r="84" spans="1:9">
      <c r="A84" s="22" t="s">
        <v>110</v>
      </c>
      <c r="B84" s="8"/>
      <c r="C84" s="30"/>
      <c r="D84" s="30" t="s">
        <v>144</v>
      </c>
      <c r="E84" s="19">
        <f t="shared" si="0"/>
        <v>0</v>
      </c>
      <c r="F84" s="20"/>
      <c r="G84" s="7"/>
      <c r="H84" s="7"/>
      <c r="I84" s="7"/>
    </row>
    <row r="85" spans="1:9">
      <c r="A85" s="22" t="s">
        <v>104</v>
      </c>
      <c r="B85" s="8" t="s">
        <v>111</v>
      </c>
      <c r="C85" s="30"/>
      <c r="D85" s="30" t="s">
        <v>144</v>
      </c>
      <c r="E85" s="19">
        <f t="shared" si="0"/>
        <v>0</v>
      </c>
      <c r="F85" s="20"/>
      <c r="G85" s="7"/>
      <c r="H85" s="7"/>
      <c r="I85" s="7"/>
    </row>
    <row r="86" spans="1:9">
      <c r="A86" s="22" t="s">
        <v>106</v>
      </c>
      <c r="B86" s="8" t="s">
        <v>112</v>
      </c>
      <c r="C86" s="30"/>
      <c r="D86" s="30" t="s">
        <v>144</v>
      </c>
      <c r="E86" s="19">
        <f t="shared" si="0"/>
        <v>0</v>
      </c>
      <c r="F86" s="20"/>
      <c r="G86" s="7"/>
      <c r="H86" s="7"/>
      <c r="I86" s="7"/>
    </row>
    <row r="87" spans="1:9">
      <c r="A87" s="64" t="s">
        <v>113</v>
      </c>
      <c r="B87" s="65"/>
      <c r="C87" s="65"/>
      <c r="D87" s="65"/>
      <c r="E87" s="65"/>
      <c r="F87" s="65"/>
      <c r="G87" s="65"/>
      <c r="H87" s="65"/>
      <c r="I87" s="66"/>
    </row>
    <row r="88" spans="1:9">
      <c r="A88" s="23" t="s">
        <v>49</v>
      </c>
      <c r="B88" s="10">
        <v>310</v>
      </c>
      <c r="C88" s="18">
        <v>5544.6</v>
      </c>
      <c r="D88" s="18">
        <v>22280</v>
      </c>
      <c r="E88" s="18">
        <f>SUM(F88+G88+H88+I88)</f>
        <v>17896.099999999999</v>
      </c>
      <c r="F88" s="18">
        <f>F63+F56+F49+F34</f>
        <v>4664.0999999999995</v>
      </c>
      <c r="G88" s="18">
        <f t="shared" ref="G88:I92" si="7">G63+G56+G49+G34</f>
        <v>4294</v>
      </c>
      <c r="H88" s="18">
        <f t="shared" si="7"/>
        <v>4294</v>
      </c>
      <c r="I88" s="18">
        <f t="shared" si="7"/>
        <v>4644</v>
      </c>
    </row>
    <row r="89" spans="1:9">
      <c r="A89" s="23" t="s">
        <v>0</v>
      </c>
      <c r="B89" s="26">
        <v>320</v>
      </c>
      <c r="C89" s="18">
        <v>7779.2</v>
      </c>
      <c r="D89" s="18">
        <v>38800</v>
      </c>
      <c r="E89" s="18">
        <f t="shared" ref="E89:E92" si="8">SUM(F89+G89+H89+I89)</f>
        <v>56410.700000000004</v>
      </c>
      <c r="F89" s="18">
        <f>F64+F57+F50+F35</f>
        <v>14094.2</v>
      </c>
      <c r="G89" s="18">
        <f t="shared" si="7"/>
        <v>14079.3</v>
      </c>
      <c r="H89" s="18">
        <f t="shared" si="7"/>
        <v>14082.3</v>
      </c>
      <c r="I89" s="18">
        <f t="shared" si="7"/>
        <v>14154.9</v>
      </c>
    </row>
    <row r="90" spans="1:9">
      <c r="A90" s="22" t="s">
        <v>1</v>
      </c>
      <c r="B90" s="26">
        <v>330</v>
      </c>
      <c r="C90" s="18">
        <v>1690.2</v>
      </c>
      <c r="D90" s="18">
        <v>8536</v>
      </c>
      <c r="E90" s="18">
        <f t="shared" si="8"/>
        <v>12285.599999999999</v>
      </c>
      <c r="F90" s="18">
        <f>F65+F58+F51+F36</f>
        <v>3070.2</v>
      </c>
      <c r="G90" s="18">
        <f t="shared" si="7"/>
        <v>3066.5</v>
      </c>
      <c r="H90" s="18">
        <f t="shared" si="7"/>
        <v>3065.8999999999996</v>
      </c>
      <c r="I90" s="18">
        <f t="shared" si="7"/>
        <v>3083</v>
      </c>
    </row>
    <row r="91" spans="1:9">
      <c r="A91" s="23" t="s">
        <v>2</v>
      </c>
      <c r="B91" s="26">
        <v>340</v>
      </c>
      <c r="C91" s="18">
        <v>965.7</v>
      </c>
      <c r="D91" s="18">
        <v>1240</v>
      </c>
      <c r="E91" s="18">
        <f t="shared" si="8"/>
        <v>1000</v>
      </c>
      <c r="F91" s="18">
        <f>F66+F59+F52+F37</f>
        <v>250</v>
      </c>
      <c r="G91" s="18">
        <f t="shared" si="7"/>
        <v>250</v>
      </c>
      <c r="H91" s="18">
        <f t="shared" si="7"/>
        <v>250</v>
      </c>
      <c r="I91" s="18">
        <f t="shared" si="7"/>
        <v>250</v>
      </c>
    </row>
    <row r="92" spans="1:9">
      <c r="A92" s="23" t="s">
        <v>3</v>
      </c>
      <c r="B92" s="26">
        <v>350</v>
      </c>
      <c r="C92" s="18">
        <v>177.4</v>
      </c>
      <c r="D92" s="18">
        <v>3550</v>
      </c>
      <c r="E92" s="18">
        <f t="shared" si="8"/>
        <v>2504.6999999999998</v>
      </c>
      <c r="F92" s="18">
        <f>F67+F60+F53+F38</f>
        <v>282.89999999999998</v>
      </c>
      <c r="G92" s="18">
        <f t="shared" si="7"/>
        <v>661.9</v>
      </c>
      <c r="H92" s="18">
        <f t="shared" si="7"/>
        <v>699.9</v>
      </c>
      <c r="I92" s="18">
        <f t="shared" si="7"/>
        <v>860</v>
      </c>
    </row>
    <row r="93" spans="1:9">
      <c r="A93" s="22" t="s">
        <v>114</v>
      </c>
      <c r="B93" s="26">
        <v>360</v>
      </c>
      <c r="C93" s="18">
        <v>16157.1</v>
      </c>
      <c r="D93" s="18">
        <v>74406</v>
      </c>
      <c r="E93" s="18">
        <f>SUM(E88:E92)</f>
        <v>90097.099999999991</v>
      </c>
      <c r="F93" s="18">
        <f t="shared" ref="F93:I93" si="9">SUM(F88:F92)</f>
        <v>22361.4</v>
      </c>
      <c r="G93" s="18">
        <f t="shared" si="9"/>
        <v>22351.7</v>
      </c>
      <c r="H93" s="18">
        <f t="shared" si="9"/>
        <v>22392.1</v>
      </c>
      <c r="I93" s="18">
        <f t="shared" si="9"/>
        <v>22991.9</v>
      </c>
    </row>
    <row r="94" spans="1:9" ht="13.5" customHeight="1">
      <c r="A94" s="67" t="s">
        <v>115</v>
      </c>
      <c r="B94" s="68"/>
      <c r="C94" s="68"/>
      <c r="D94" s="68"/>
      <c r="E94" s="68"/>
      <c r="F94" s="68"/>
      <c r="G94" s="68"/>
      <c r="H94" s="68"/>
      <c r="I94" s="69"/>
    </row>
    <row r="95" spans="1:9">
      <c r="A95" s="23" t="s">
        <v>116</v>
      </c>
      <c r="B95" s="11">
        <v>410</v>
      </c>
      <c r="C95" s="18"/>
      <c r="D95" s="18">
        <v>0</v>
      </c>
      <c r="E95" s="18">
        <f>SUM(F95+G95+H95+I95)</f>
        <v>0</v>
      </c>
      <c r="F95" s="18"/>
      <c r="G95" s="18"/>
      <c r="H95" s="18"/>
      <c r="I95" s="18"/>
    </row>
    <row r="96" spans="1:9">
      <c r="A96" s="22" t="s">
        <v>36</v>
      </c>
      <c r="B96" s="11">
        <v>411</v>
      </c>
      <c r="C96" s="18"/>
      <c r="D96" s="18">
        <v>0</v>
      </c>
      <c r="E96" s="18">
        <f t="shared" ref="E96:E108" si="10">SUM(F96+G96+H96+I96)</f>
        <v>0</v>
      </c>
      <c r="F96" s="18"/>
      <c r="G96" s="18"/>
      <c r="H96" s="18"/>
      <c r="I96" s="18"/>
    </row>
    <row r="97" spans="1:9" ht="39">
      <c r="A97" s="22" t="s">
        <v>117</v>
      </c>
      <c r="B97" s="11">
        <v>420</v>
      </c>
      <c r="C97" s="18">
        <v>795.5</v>
      </c>
      <c r="D97" s="18">
        <v>2680</v>
      </c>
      <c r="E97" s="18">
        <f t="shared" si="10"/>
        <v>4745.0999999999995</v>
      </c>
      <c r="F97" s="18">
        <v>853.8</v>
      </c>
      <c r="G97" s="18">
        <v>1203.8</v>
      </c>
      <c r="H97" s="18">
        <v>1253.8</v>
      </c>
      <c r="I97" s="18">
        <v>1433.7</v>
      </c>
    </row>
    <row r="98" spans="1:9">
      <c r="A98" s="22" t="s">
        <v>36</v>
      </c>
      <c r="B98" s="11">
        <v>421</v>
      </c>
      <c r="C98" s="18">
        <v>795.5</v>
      </c>
      <c r="D98" s="18">
        <v>2680</v>
      </c>
      <c r="E98" s="18">
        <f t="shared" si="10"/>
        <v>1700</v>
      </c>
      <c r="F98" s="18"/>
      <c r="G98" s="18">
        <v>500</v>
      </c>
      <c r="H98" s="18">
        <v>400</v>
      </c>
      <c r="I98" s="18">
        <v>800</v>
      </c>
    </row>
    <row r="99" spans="1:9" ht="26.25">
      <c r="A99" s="22" t="s">
        <v>118</v>
      </c>
      <c r="B99" s="11">
        <v>430</v>
      </c>
      <c r="C99" s="18"/>
      <c r="D99" s="18">
        <v>0</v>
      </c>
      <c r="E99" s="18">
        <f t="shared" si="10"/>
        <v>0</v>
      </c>
      <c r="F99" s="18"/>
      <c r="G99" s="18"/>
      <c r="H99" s="18"/>
      <c r="I99" s="18"/>
    </row>
    <row r="100" spans="1:9">
      <c r="A100" s="22" t="s">
        <v>36</v>
      </c>
      <c r="B100" s="11">
        <v>431</v>
      </c>
      <c r="C100" s="18"/>
      <c r="D100" s="18">
        <v>0</v>
      </c>
      <c r="E100" s="18">
        <f t="shared" si="10"/>
        <v>0</v>
      </c>
      <c r="F100" s="18"/>
      <c r="G100" s="18"/>
      <c r="H100" s="18"/>
      <c r="I100" s="18"/>
    </row>
    <row r="101" spans="1:9" ht="26.25">
      <c r="A101" s="22" t="s">
        <v>119</v>
      </c>
      <c r="B101" s="11">
        <v>440</v>
      </c>
      <c r="C101" s="18"/>
      <c r="D101" s="18">
        <v>0</v>
      </c>
      <c r="E101" s="18">
        <f t="shared" si="10"/>
        <v>0</v>
      </c>
      <c r="F101" s="18"/>
      <c r="G101" s="18"/>
      <c r="H101" s="18"/>
      <c r="I101" s="18"/>
    </row>
    <row r="102" spans="1:9">
      <c r="A102" s="22" t="s">
        <v>36</v>
      </c>
      <c r="B102" s="11">
        <v>441</v>
      </c>
      <c r="C102" s="18"/>
      <c r="D102" s="18">
        <v>0</v>
      </c>
      <c r="E102" s="18">
        <f t="shared" si="10"/>
        <v>0</v>
      </c>
      <c r="F102" s="18"/>
      <c r="G102" s="18"/>
      <c r="H102" s="18"/>
      <c r="I102" s="18"/>
    </row>
    <row r="103" spans="1:9" ht="51.75">
      <c r="A103" s="22" t="s">
        <v>120</v>
      </c>
      <c r="B103" s="11">
        <v>450</v>
      </c>
      <c r="C103" s="18"/>
      <c r="D103" s="18">
        <v>0</v>
      </c>
      <c r="E103" s="18">
        <f t="shared" si="10"/>
        <v>0</v>
      </c>
      <c r="F103" s="18"/>
      <c r="G103" s="18"/>
      <c r="H103" s="18"/>
      <c r="I103" s="18"/>
    </row>
    <row r="104" spans="1:9" ht="30" customHeight="1">
      <c r="A104" s="22" t="s">
        <v>36</v>
      </c>
      <c r="B104" s="12">
        <v>451</v>
      </c>
      <c r="C104" s="19"/>
      <c r="D104" s="19">
        <v>0</v>
      </c>
      <c r="E104" s="18">
        <f t="shared" si="10"/>
        <v>0</v>
      </c>
      <c r="F104" s="19"/>
      <c r="G104" s="18"/>
      <c r="H104" s="18"/>
      <c r="I104" s="18"/>
    </row>
    <row r="105" spans="1:9" ht="30" customHeight="1">
      <c r="A105" s="22" t="s">
        <v>123</v>
      </c>
      <c r="B105" s="12">
        <v>460</v>
      </c>
      <c r="C105" s="19">
        <v>1565.3</v>
      </c>
      <c r="D105" s="19">
        <v>2236.8000000000002</v>
      </c>
      <c r="E105" s="18">
        <f t="shared" si="10"/>
        <v>0</v>
      </c>
      <c r="F105" s="19"/>
      <c r="G105" s="18"/>
      <c r="H105" s="18"/>
      <c r="I105" s="18"/>
    </row>
    <row r="106" spans="1:9" ht="30" customHeight="1">
      <c r="A106" s="22" t="s">
        <v>36</v>
      </c>
      <c r="B106" s="12">
        <v>461</v>
      </c>
      <c r="C106" s="19">
        <v>1565.3</v>
      </c>
      <c r="D106" s="19">
        <v>2236.8000000000002</v>
      </c>
      <c r="E106" s="18">
        <f t="shared" si="10"/>
        <v>0</v>
      </c>
      <c r="F106" s="19"/>
      <c r="G106" s="18"/>
      <c r="H106" s="18"/>
      <c r="I106" s="18"/>
    </row>
    <row r="107" spans="1:9" ht="30" customHeight="1">
      <c r="A107" s="22" t="s">
        <v>124</v>
      </c>
      <c r="B107" s="12">
        <v>490</v>
      </c>
      <c r="C107" s="19">
        <v>2360.8000000000002</v>
      </c>
      <c r="D107" s="19">
        <v>4916.8</v>
      </c>
      <c r="E107" s="18">
        <f t="shared" si="10"/>
        <v>4745.0999999999995</v>
      </c>
      <c r="F107" s="19">
        <f>F95+F97+F99+F101+F103+F105</f>
        <v>853.8</v>
      </c>
      <c r="G107" s="19">
        <f t="shared" ref="G107:I108" si="11">G95+G97+G99+G101+G103+G105</f>
        <v>1203.8</v>
      </c>
      <c r="H107" s="19">
        <f t="shared" si="11"/>
        <v>1253.8</v>
      </c>
      <c r="I107" s="19">
        <f t="shared" si="11"/>
        <v>1433.7</v>
      </c>
    </row>
    <row r="108" spans="1:9" ht="42" customHeight="1">
      <c r="A108" s="22" t="s">
        <v>125</v>
      </c>
      <c r="B108" s="12">
        <v>491</v>
      </c>
      <c r="C108" s="19">
        <v>2360.8000000000002</v>
      </c>
      <c r="D108" s="19">
        <v>4916.8</v>
      </c>
      <c r="E108" s="18">
        <f t="shared" si="10"/>
        <v>1700</v>
      </c>
      <c r="F108" s="19">
        <f>F96+F98+F100+F102+F104+F106</f>
        <v>0</v>
      </c>
      <c r="G108" s="19">
        <f t="shared" si="11"/>
        <v>500</v>
      </c>
      <c r="H108" s="19">
        <f t="shared" si="11"/>
        <v>400</v>
      </c>
      <c r="I108" s="19">
        <f t="shared" si="11"/>
        <v>800</v>
      </c>
    </row>
    <row r="109" spans="1:9">
      <c r="A109" s="16" t="s">
        <v>12</v>
      </c>
      <c r="B109" s="25"/>
      <c r="C109" s="27" t="s">
        <v>136</v>
      </c>
      <c r="D109" s="7" t="s">
        <v>132</v>
      </c>
      <c r="E109" s="7" t="s">
        <v>132</v>
      </c>
      <c r="F109" s="7" t="s">
        <v>133</v>
      </c>
      <c r="G109" s="7" t="s">
        <v>134</v>
      </c>
      <c r="H109" s="7" t="s">
        <v>135</v>
      </c>
      <c r="I109" s="7" t="s">
        <v>136</v>
      </c>
    </row>
    <row r="110" spans="1:9" ht="17.25" customHeight="1">
      <c r="A110" s="22" t="s">
        <v>122</v>
      </c>
      <c r="B110" s="12">
        <v>510</v>
      </c>
      <c r="C110" s="29">
        <v>232.5</v>
      </c>
      <c r="D110" s="7">
        <v>274</v>
      </c>
      <c r="E110" s="7">
        <v>274</v>
      </c>
      <c r="F110" s="7">
        <v>274</v>
      </c>
      <c r="G110" s="7">
        <v>274</v>
      </c>
      <c r="H110" s="7">
        <v>274</v>
      </c>
      <c r="I110" s="2">
        <v>274</v>
      </c>
    </row>
    <row r="111" spans="1:9">
      <c r="A111" s="22" t="s">
        <v>121</v>
      </c>
      <c r="B111" s="12">
        <v>520</v>
      </c>
      <c r="C111" s="29">
        <v>8194.4</v>
      </c>
      <c r="D111" s="2">
        <v>6493.8</v>
      </c>
      <c r="E111" s="2">
        <v>9900</v>
      </c>
      <c r="F111" s="7">
        <v>10800</v>
      </c>
      <c r="G111" s="7">
        <v>11500</v>
      </c>
      <c r="H111" s="7">
        <v>12000</v>
      </c>
      <c r="I111" s="2">
        <v>14000</v>
      </c>
    </row>
    <row r="112" spans="1:9">
      <c r="A112" s="23" t="s">
        <v>126</v>
      </c>
      <c r="B112" s="11">
        <v>530</v>
      </c>
      <c r="C112" s="27"/>
      <c r="D112" s="27"/>
      <c r="E112" s="7" t="s">
        <v>9</v>
      </c>
      <c r="F112" s="7" t="s">
        <v>9</v>
      </c>
      <c r="G112" s="7" t="s">
        <v>9</v>
      </c>
      <c r="H112" s="7" t="s">
        <v>9</v>
      </c>
      <c r="I112" s="7" t="s">
        <v>9</v>
      </c>
    </row>
    <row r="113" spans="1:9" ht="27" customHeight="1">
      <c r="A113" s="22" t="s">
        <v>127</v>
      </c>
      <c r="B113" s="11">
        <v>540</v>
      </c>
      <c r="C113" s="27"/>
      <c r="D113" s="27"/>
      <c r="E113" s="7" t="s">
        <v>9</v>
      </c>
      <c r="F113" s="7" t="s">
        <v>9</v>
      </c>
      <c r="G113" s="7" t="s">
        <v>9</v>
      </c>
      <c r="H113" s="7" t="s">
        <v>9</v>
      </c>
      <c r="I113" s="7" t="s">
        <v>9</v>
      </c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18.75">
      <c r="A115" s="24" t="s">
        <v>137</v>
      </c>
      <c r="B115" s="24"/>
      <c r="C115" s="24"/>
      <c r="D115" s="24"/>
      <c r="E115" s="24"/>
      <c r="F115" s="24"/>
      <c r="G115" s="24"/>
      <c r="H115" s="35" t="s">
        <v>138</v>
      </c>
      <c r="I115" s="35"/>
    </row>
    <row r="128" spans="1:9" ht="18.75">
      <c r="A128" s="34" t="s">
        <v>23</v>
      </c>
      <c r="B128" s="34"/>
      <c r="C128" s="34"/>
      <c r="D128" s="34"/>
      <c r="E128" s="34"/>
      <c r="F128" s="34"/>
      <c r="G128" s="34"/>
      <c r="H128" s="35" t="s">
        <v>175</v>
      </c>
      <c r="I128" s="35"/>
    </row>
  </sheetData>
  <mergeCells count="33">
    <mergeCell ref="A20:I20"/>
    <mergeCell ref="A25:I25"/>
    <mergeCell ref="A87:I87"/>
    <mergeCell ref="A94:I94"/>
    <mergeCell ref="H115:I115"/>
    <mergeCell ref="C22:C23"/>
    <mergeCell ref="D22:D23"/>
    <mergeCell ref="A22:A23"/>
    <mergeCell ref="B22:B23"/>
    <mergeCell ref="E22:E23"/>
    <mergeCell ref="F22:I22"/>
    <mergeCell ref="A16:E16"/>
    <mergeCell ref="F16:I16"/>
    <mergeCell ref="A17:E17"/>
    <mergeCell ref="F17:I17"/>
    <mergeCell ref="A18:E18"/>
    <mergeCell ref="F18:I18"/>
    <mergeCell ref="H128:I128"/>
    <mergeCell ref="G2:I5"/>
    <mergeCell ref="G7:I7"/>
    <mergeCell ref="A8:I8"/>
    <mergeCell ref="A10:E10"/>
    <mergeCell ref="F10:I10"/>
    <mergeCell ref="A11:E11"/>
    <mergeCell ref="F11:I11"/>
    <mergeCell ref="A12:E12"/>
    <mergeCell ref="F12:I12"/>
    <mergeCell ref="A13:E13"/>
    <mergeCell ref="F13:I13"/>
    <mergeCell ref="A14:E14"/>
    <mergeCell ref="F14:I14"/>
    <mergeCell ref="A15:E15"/>
    <mergeCell ref="F15:I15"/>
  </mergeCell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2019-12-27T11:44:01Z</dcterms:modified>
</cp:coreProperties>
</file>