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35" windowWidth="15135" windowHeight="8025"/>
  </bookViews>
  <sheets>
    <sheet name="Річний план 2021 ДЛЯ РІШЕНН " sheetId="1" r:id="rId1"/>
  </sheets>
  <definedNames>
    <definedName name="Excel_BuiltIn_Print_Area_2" localSheetId="0">#REF!</definedName>
    <definedName name="Excel_BuiltIn_Print_Area_2">#REF!</definedName>
    <definedName name="Excel_BuiltIn_Print_Area_4" localSheetId="0">#REF!</definedName>
    <definedName name="Excel_BuiltIn_Print_Area_4">#REF!</definedName>
    <definedName name="Excel_BuiltIn_Print_Titles_2" localSheetId="0">#REF!</definedName>
    <definedName name="Excel_BuiltIn_Print_Titles_2">#REF!</definedName>
    <definedName name="Excel_BuiltIn_Print_Titles_4" localSheetId="0">#REF!</definedName>
    <definedName name="Excel_BuiltIn_Print_Titles_4">#REF!</definedName>
    <definedName name="_xlnm.Print_Area" localSheetId="0">'Річний план 2021 ДЛЯ РІШЕНН '!$A$1:$J$51</definedName>
  </definedNames>
  <calcPr calcId="125725"/>
</workbook>
</file>

<file path=xl/calcChain.xml><?xml version="1.0" encoding="utf-8"?>
<calcChain xmlns="http://schemas.openxmlformats.org/spreadsheetml/2006/main">
  <c r="I46" i="1"/>
  <c r="H46"/>
  <c r="G46"/>
  <c r="F46"/>
  <c r="E46"/>
  <c r="D46"/>
  <c r="J43"/>
  <c r="I41"/>
  <c r="G41"/>
  <c r="F41"/>
  <c r="E41"/>
  <c r="J38"/>
  <c r="J36"/>
  <c r="I34"/>
  <c r="H34"/>
  <c r="G34"/>
  <c r="F34"/>
  <c r="E34"/>
  <c r="D34"/>
  <c r="J25"/>
  <c r="J34" s="1"/>
  <c r="J21"/>
  <c r="J14"/>
  <c r="I14"/>
  <c r="H14"/>
  <c r="G14"/>
  <c r="F14"/>
  <c r="E14"/>
  <c r="D14"/>
  <c r="J46" l="1"/>
</calcChain>
</file>

<file path=xl/sharedStrings.xml><?xml version="1.0" encoding="utf-8"?>
<sst xmlns="http://schemas.openxmlformats.org/spreadsheetml/2006/main" count="84" uniqueCount="80">
  <si>
    <t>РІЧНИЙ ПЛАН </t>
  </si>
  <si>
    <t>ліцензованої діяльності з централізованого водопостачання та водовідведення</t>
  </si>
  <si>
    <t>Комунальне підприємство Броварської міської ради Київської області "Броваритепловодоенергія"</t>
  </si>
  <si>
    <t>(найменування ліцензіата)</t>
  </si>
  <si>
    <t>на 12 місяців з 2021 року</t>
  </si>
  <si>
    <t>№ з/п</t>
  </si>
  <si>
    <t>Показники</t>
  </si>
  <si>
    <t>Значення, тис. куб. м</t>
  </si>
  <si>
    <t>фактично</t>
  </si>
  <si>
    <t>передбачено чинним тарифом</t>
  </si>
  <si>
    <t>плановий період            2021 рік</t>
  </si>
  <si>
    <t xml:space="preserve">ІІ півр.2015-
І півр.2016
</t>
  </si>
  <si>
    <t>квітень-грудень 2016-січень-березень 2017 р</t>
  </si>
  <si>
    <t>2017 рік</t>
  </si>
  <si>
    <t>2018 рік</t>
  </si>
  <si>
    <t>звітний період 2019 рік</t>
  </si>
  <si>
    <t>А</t>
  </si>
  <si>
    <t>Б</t>
  </si>
  <si>
    <t>Обсяг І підйому води, усього, у т. ч.:</t>
  </si>
  <si>
    <t>1.1</t>
  </si>
  <si>
    <t>поверхневий водозабір</t>
  </si>
  <si>
    <t>1.2</t>
  </si>
  <si>
    <t>підземний водозабір</t>
  </si>
  <si>
    <t>1.3</t>
  </si>
  <si>
    <t>вода, придбана до ІІ підйому (що не відповідає нормативній  якості питної води)</t>
  </si>
  <si>
    <t>Витрати води на технологічні потреби до ΙΙ підйому</t>
  </si>
  <si>
    <t>Втрати води до ΙΙ підйому</t>
  </si>
  <si>
    <t>Обсяг реалізації води до ΙΙ підйому (що не відповідає нормативній  якості питної води)</t>
  </si>
  <si>
    <t>5</t>
  </si>
  <si>
    <t>Обсяг води  для здійснення іншого виду діяльності, окрім централізованого водопостачання, що не відповідає нормативній  якості питної води</t>
  </si>
  <si>
    <t>6</t>
  </si>
  <si>
    <t>Подано води в мережу (ІІ підйом), усього, у т. ч.:</t>
  </si>
  <si>
    <t>6.1</t>
  </si>
  <si>
    <t>придбана питна вода</t>
  </si>
  <si>
    <t>7</t>
  </si>
  <si>
    <t>Витрати питної води після ΙΙ підйому</t>
  </si>
  <si>
    <t>8</t>
  </si>
  <si>
    <t>Втрати питної води після ΙΙ підйому</t>
  </si>
  <si>
    <t>9</t>
  </si>
  <si>
    <t>Обсяг реалізації централізованого водопостачання, усього, у т. ч.:</t>
  </si>
  <si>
    <t>9.1.</t>
  </si>
  <si>
    <t>споживачам, які є суб'єктами господарювання у сфері централізованого водопостачання та/або водовідведення</t>
  </si>
  <si>
    <t>9.2.</t>
  </si>
  <si>
    <t>населенню (індивідуальні житлові будинки)</t>
  </si>
  <si>
    <t>9.3.</t>
  </si>
  <si>
    <t>бюджетним установам</t>
  </si>
  <si>
    <t>9.4.</t>
  </si>
  <si>
    <t>іншим споживачам</t>
  </si>
  <si>
    <t>10</t>
  </si>
  <si>
    <t>Обсяги водопостачання для здійснення інших видів діяльності ліцензіата, усього, у т. ч.:</t>
  </si>
  <si>
    <t>10.1</t>
  </si>
  <si>
    <t>від виконання послуг з ЦПХВВ (з використанням внутрішньобудинкових мереж)</t>
  </si>
  <si>
    <t>10.2</t>
  </si>
  <si>
    <t>для виконання послуг з ЦПГВВ , де ліцензіат є виконавцем послуг з ЦПХВВ(з використанням внутрішньобудинкових мереж)</t>
  </si>
  <si>
    <t>10.3</t>
  </si>
  <si>
    <t>від здійснення інших видів діяльності</t>
  </si>
  <si>
    <t>11</t>
  </si>
  <si>
    <t>Загальний обсяг водопостачання</t>
  </si>
  <si>
    <t>12</t>
  </si>
  <si>
    <t>Обсяги  пропуску стічних вод через очисні споруди, усього, у т.ч.:</t>
  </si>
  <si>
    <t>12.1</t>
  </si>
  <si>
    <t>обсяги пропуску стічних вод через власні очисні споруди</t>
  </si>
  <si>
    <t>12.2</t>
  </si>
  <si>
    <t xml:space="preserve">обсяги пропуску стічних вод через очисні споруди інших суб'єктів господарювання </t>
  </si>
  <si>
    <t>13</t>
  </si>
  <si>
    <t>Обсяг реалізації  централізованого водовідведення, усього, у т. ч.:</t>
  </si>
  <si>
    <t>13.1</t>
  </si>
  <si>
    <t>споживачам, що є суб’єктами господарювання у сфері централізованого водопостачання та/або водовідведення</t>
  </si>
  <si>
    <t>13.2</t>
  </si>
  <si>
    <t>населенню (на випуску з індивідуальних житлових будинків)</t>
  </si>
  <si>
    <t>13.3</t>
  </si>
  <si>
    <t>13.4</t>
  </si>
  <si>
    <t>14</t>
  </si>
  <si>
    <t>Обсяги стічних вод від здійснення іншого виду діяльності (окрім централізованого водопостачання)</t>
  </si>
  <si>
    <t>14.1</t>
  </si>
  <si>
    <t>14.2</t>
  </si>
  <si>
    <t>15</t>
  </si>
  <si>
    <t>Загальний обсяг водовідведення</t>
  </si>
  <si>
    <t>Міський голова                                                                                                                           Ігор САПОЖКО</t>
  </si>
  <si>
    <t xml:space="preserve">                Додаток до                                                                                 Рішення виконавчого комітету                                      Броварської міської ради Київської області                                                                         від  10.11.2020  № 833</t>
  </si>
</sst>
</file>

<file path=xl/styles.xml><?xml version="1.0" encoding="utf-8"?>
<styleSheet xmlns="http://schemas.openxmlformats.org/spreadsheetml/2006/main">
  <numFmts count="1">
    <numFmt numFmtId="164" formatCode="0.0"/>
  </numFmts>
  <fonts count="17">
    <font>
      <sz val="11"/>
      <color indexed="8"/>
      <name val="Calibri"/>
      <family val="2"/>
    </font>
    <font>
      <sz val="14"/>
      <color indexed="8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color indexed="8"/>
      <name val="Times New Roman"/>
      <family val="1"/>
      <charset val="204"/>
    </font>
    <font>
      <sz val="14"/>
      <color indexed="8"/>
      <name val="Calibri"/>
      <family val="2"/>
    </font>
    <font>
      <sz val="9"/>
      <color indexed="8"/>
      <name val="Times New Roman"/>
      <family val="1"/>
      <charset val="204"/>
    </font>
    <font>
      <sz val="14"/>
      <color rgb="FFFF0000"/>
      <name val="Calibri"/>
      <family val="2"/>
    </font>
    <font>
      <sz val="14"/>
      <name val="Calibri"/>
      <family val="2"/>
    </font>
    <font>
      <sz val="12"/>
      <name val="Times New Roman"/>
      <family val="1"/>
      <charset val="204"/>
    </font>
    <font>
      <b/>
      <sz val="11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name val="Calibri"/>
      <family val="2"/>
      <charset val="204"/>
    </font>
    <font>
      <sz val="8"/>
      <color indexed="8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4" fillId="0" borderId="0"/>
    <xf numFmtId="0" fontId="15" fillId="0" borderId="0"/>
    <xf numFmtId="0" fontId="15" fillId="0" borderId="0"/>
    <xf numFmtId="0" fontId="16" fillId="0" borderId="0"/>
    <xf numFmtId="9" fontId="14" fillId="0" borderId="0" applyFont="0" applyFill="0" applyBorder="0" applyAlignment="0" applyProtection="0"/>
    <xf numFmtId="9" fontId="15" fillId="0" borderId="0" applyFill="0" applyBorder="0" applyAlignment="0" applyProtection="0"/>
  </cellStyleXfs>
  <cellXfs count="66">
    <xf numFmtId="0" fontId="0" fillId="0" borderId="0" xfId="0"/>
    <xf numFmtId="49" fontId="1" fillId="0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left" indent="15"/>
    </xf>
    <xf numFmtId="0" fontId="1" fillId="0" borderId="0" xfId="0" applyFont="1" applyBorder="1" applyAlignment="1">
      <alignment horizontal="left" indent="15"/>
    </xf>
    <xf numFmtId="0" fontId="5" fillId="0" borderId="0" xfId="0" applyFont="1" applyBorder="1" applyAlignment="1">
      <alignment horizontal="left"/>
    </xf>
    <xf numFmtId="49" fontId="1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5" fillId="0" borderId="0" xfId="0" applyFont="1" applyBorder="1"/>
    <xf numFmtId="0" fontId="9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2" fontId="9" fillId="0" borderId="2" xfId="0" applyNumberFormat="1" applyFont="1" applyFill="1" applyBorder="1" applyAlignment="1">
      <alignment horizontal="center" vertical="center" wrapText="1"/>
    </xf>
    <xf numFmtId="2" fontId="9" fillId="0" borderId="4" xfId="0" applyNumberFormat="1" applyFont="1" applyBorder="1" applyAlignment="1">
      <alignment horizontal="center" vertical="center" wrapText="1"/>
    </xf>
    <xf numFmtId="2" fontId="1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/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top" wrapText="1"/>
    </xf>
    <xf numFmtId="2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2" fontId="9" fillId="0" borderId="5" xfId="0" applyNumberFormat="1" applyFont="1" applyBorder="1" applyAlignment="1">
      <alignment horizontal="center" vertical="center" wrapText="1"/>
    </xf>
    <xf numFmtId="2" fontId="9" fillId="0" borderId="2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top" wrapText="1"/>
    </xf>
    <xf numFmtId="49" fontId="1" fillId="0" borderId="3" xfId="0" applyNumberFormat="1" applyFont="1" applyFill="1" applyBorder="1" applyAlignment="1">
      <alignment horizontal="center" vertical="center" wrapText="1"/>
    </xf>
    <xf numFmtId="164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top" wrapText="1"/>
    </xf>
    <xf numFmtId="2" fontId="9" fillId="0" borderId="2" xfId="0" applyNumberFormat="1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Border="1"/>
    <xf numFmtId="0" fontId="7" fillId="0" borderId="0" xfId="0" applyFont="1" applyBorder="1"/>
    <xf numFmtId="0" fontId="8" fillId="0" borderId="0" xfId="0" applyFont="1" applyBorder="1" applyAlignment="1">
      <alignment horizontal="center"/>
    </xf>
    <xf numFmtId="49" fontId="5" fillId="0" borderId="0" xfId="0" applyNumberFormat="1" applyFont="1" applyBorder="1"/>
    <xf numFmtId="2" fontId="9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</cellXfs>
  <cellStyles count="7">
    <cellStyle name="Обычный" xfId="0" builtinId="0"/>
    <cellStyle name="Обычный 2" xfId="1"/>
    <cellStyle name="Обычный 2 2" xfId="2"/>
    <cellStyle name="Обычный 2 2 2" xfId="3"/>
    <cellStyle name="Обычный 3" xfId="4"/>
    <cellStyle name="Процентный 2" xfId="5"/>
    <cellStyle name="Процентный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B1:N50"/>
  <sheetViews>
    <sheetView tabSelected="1" zoomScale="69" zoomScaleNormal="69" zoomScaleSheetLayoutView="82" workbookViewId="0">
      <selection activeCell="H1" sqref="H1:J1"/>
    </sheetView>
  </sheetViews>
  <sheetFormatPr defaultRowHeight="18.75"/>
  <cols>
    <col min="1" max="1" width="2.42578125" style="17" customWidth="1"/>
    <col min="2" max="2" width="13" style="55" customWidth="1"/>
    <col min="3" max="3" width="67.140625" style="17" customWidth="1"/>
    <col min="4" max="4" width="11.28515625" style="53" customWidth="1"/>
    <col min="5" max="5" width="12.28515625" style="53" customWidth="1"/>
    <col min="6" max="6" width="13.5703125" style="53" customWidth="1"/>
    <col min="7" max="7" width="15.5703125" style="53" customWidth="1"/>
    <col min="8" max="8" width="19.28515625" style="54" customWidth="1"/>
    <col min="9" max="9" width="21" style="52" customWidth="1"/>
    <col min="10" max="10" width="17.28515625" style="53" customWidth="1"/>
    <col min="11" max="11" width="9.140625" style="17"/>
    <col min="12" max="12" width="9.140625" style="17" customWidth="1"/>
    <col min="13" max="16384" width="9.140625" style="17"/>
  </cols>
  <sheetData>
    <row r="1" spans="2:14" s="5" customFormat="1" ht="163.5" customHeight="1">
      <c r="B1" s="1"/>
      <c r="C1" s="2"/>
      <c r="D1" s="3"/>
      <c r="E1" s="3"/>
      <c r="F1" s="3"/>
      <c r="G1" s="3"/>
      <c r="H1" s="58" t="s">
        <v>79</v>
      </c>
      <c r="I1" s="59"/>
      <c r="J1" s="59"/>
    </row>
    <row r="2" spans="2:14" s="5" customFormat="1" ht="17.25" customHeight="1">
      <c r="B2" s="1"/>
      <c r="C2" s="8"/>
      <c r="D2" s="3"/>
      <c r="E2" s="3"/>
      <c r="F2" s="3"/>
      <c r="G2" s="3"/>
      <c r="H2" s="4"/>
      <c r="I2" s="6"/>
      <c r="J2" s="7"/>
    </row>
    <row r="3" spans="2:14" s="9" customFormat="1" ht="18.75" customHeight="1">
      <c r="B3" s="63" t="s">
        <v>0</v>
      </c>
      <c r="C3" s="63"/>
      <c r="D3" s="63"/>
      <c r="E3" s="63"/>
      <c r="F3" s="63"/>
      <c r="G3" s="63"/>
      <c r="H3" s="63"/>
      <c r="I3" s="63"/>
      <c r="J3" s="63"/>
    </row>
    <row r="4" spans="2:14" s="9" customFormat="1">
      <c r="B4" s="63" t="s">
        <v>1</v>
      </c>
      <c r="C4" s="63"/>
      <c r="D4" s="63"/>
      <c r="E4" s="63"/>
      <c r="F4" s="63"/>
      <c r="G4" s="63"/>
      <c r="H4" s="63"/>
      <c r="I4" s="63"/>
      <c r="J4" s="63"/>
    </row>
    <row r="5" spans="2:14" s="9" customFormat="1">
      <c r="B5" s="64" t="s">
        <v>2</v>
      </c>
      <c r="C5" s="64"/>
      <c r="D5" s="64"/>
      <c r="E5" s="64"/>
      <c r="F5" s="64"/>
      <c r="G5" s="64"/>
      <c r="H5" s="64"/>
      <c r="I5" s="64"/>
      <c r="J5" s="64"/>
    </row>
    <row r="6" spans="2:14" s="10" customFormat="1">
      <c r="B6" s="65" t="s">
        <v>3</v>
      </c>
      <c r="C6" s="65"/>
      <c r="D6" s="65"/>
      <c r="E6" s="65"/>
      <c r="F6" s="65"/>
      <c r="G6" s="65"/>
      <c r="H6" s="65"/>
      <c r="I6" s="65"/>
      <c r="J6" s="65"/>
    </row>
    <row r="7" spans="2:14" s="11" customFormat="1" ht="23.45" customHeight="1">
      <c r="B7" s="63" t="s">
        <v>4</v>
      </c>
      <c r="C7" s="63"/>
      <c r="D7" s="63"/>
      <c r="E7" s="63"/>
      <c r="F7" s="63"/>
      <c r="G7" s="63"/>
      <c r="H7" s="63"/>
      <c r="I7" s="63"/>
      <c r="J7" s="63"/>
    </row>
    <row r="8" spans="2:14" s="11" customFormat="1" ht="9.75" customHeight="1">
      <c r="B8" s="12"/>
      <c r="C8" s="13"/>
      <c r="D8" s="14"/>
      <c r="E8" s="14"/>
      <c r="F8" s="14"/>
      <c r="G8" s="14"/>
      <c r="H8" s="15"/>
      <c r="I8" s="16"/>
      <c r="J8" s="14"/>
    </row>
    <row r="9" spans="2:14" ht="18.75" customHeight="1">
      <c r="B9" s="60" t="s">
        <v>5</v>
      </c>
      <c r="C9" s="61" t="s">
        <v>6</v>
      </c>
      <c r="D9" s="62" t="s">
        <v>7</v>
      </c>
      <c r="E9" s="62"/>
      <c r="F9" s="62"/>
      <c r="G9" s="62"/>
      <c r="H9" s="62"/>
      <c r="I9" s="62"/>
      <c r="J9" s="62"/>
    </row>
    <row r="10" spans="2:14">
      <c r="B10" s="60"/>
      <c r="C10" s="61"/>
      <c r="D10" s="62" t="s">
        <v>8</v>
      </c>
      <c r="E10" s="62"/>
      <c r="F10" s="62"/>
      <c r="G10" s="62"/>
      <c r="H10" s="62"/>
      <c r="I10" s="62" t="s">
        <v>9</v>
      </c>
      <c r="J10" s="62" t="s">
        <v>10</v>
      </c>
    </row>
    <row r="11" spans="2:14" ht="113.25" customHeight="1">
      <c r="B11" s="60"/>
      <c r="C11" s="61"/>
      <c r="D11" s="18" t="s">
        <v>11</v>
      </c>
      <c r="E11" s="18" t="s">
        <v>12</v>
      </c>
      <c r="F11" s="19" t="s">
        <v>13</v>
      </c>
      <c r="G11" s="19" t="s">
        <v>14</v>
      </c>
      <c r="H11" s="19" t="s">
        <v>15</v>
      </c>
      <c r="I11" s="62"/>
      <c r="J11" s="62"/>
    </row>
    <row r="12" spans="2:14">
      <c r="B12" s="20" t="s">
        <v>16</v>
      </c>
      <c r="C12" s="21" t="s">
        <v>17</v>
      </c>
      <c r="D12" s="22">
        <v>1</v>
      </c>
      <c r="E12" s="22">
        <v>2</v>
      </c>
      <c r="F12" s="22">
        <v>3</v>
      </c>
      <c r="G12" s="22">
        <v>4</v>
      </c>
      <c r="H12" s="19">
        <v>5</v>
      </c>
      <c r="I12" s="19">
        <v>6</v>
      </c>
      <c r="J12" s="19">
        <v>7</v>
      </c>
    </row>
    <row r="13" spans="2:14">
      <c r="B13" s="20">
        <v>1</v>
      </c>
      <c r="C13" s="23" t="s">
        <v>18</v>
      </c>
      <c r="D13" s="24">
        <v>6890.56</v>
      </c>
      <c r="E13" s="25">
        <v>6905.47</v>
      </c>
      <c r="F13" s="24">
        <v>6791.19</v>
      </c>
      <c r="G13" s="18">
        <v>7184.49</v>
      </c>
      <c r="H13" s="18">
        <v>7016.86</v>
      </c>
      <c r="I13" s="26">
        <v>7184.49</v>
      </c>
      <c r="J13" s="18">
        <v>7193.97</v>
      </c>
    </row>
    <row r="14" spans="2:14">
      <c r="B14" s="20" t="s">
        <v>19</v>
      </c>
      <c r="C14" s="23" t="s">
        <v>20</v>
      </c>
      <c r="D14" s="18">
        <f t="shared" ref="D14:J14" si="0">D13-D15</f>
        <v>6883.2800000000007</v>
      </c>
      <c r="E14" s="18">
        <f t="shared" si="0"/>
        <v>6898.27</v>
      </c>
      <c r="F14" s="18">
        <f t="shared" si="0"/>
        <v>6791.0499999999993</v>
      </c>
      <c r="G14" s="18">
        <f t="shared" si="0"/>
        <v>7184.3499999999995</v>
      </c>
      <c r="H14" s="18">
        <f t="shared" si="0"/>
        <v>7016.67</v>
      </c>
      <c r="I14" s="18">
        <f t="shared" si="0"/>
        <v>7177.29</v>
      </c>
      <c r="J14" s="18">
        <f t="shared" si="0"/>
        <v>7186.77</v>
      </c>
    </row>
    <row r="15" spans="2:14">
      <c r="B15" s="20" t="s">
        <v>21</v>
      </c>
      <c r="C15" s="23" t="s">
        <v>22</v>
      </c>
      <c r="D15" s="24">
        <v>7.28</v>
      </c>
      <c r="E15" s="27">
        <v>7.2</v>
      </c>
      <c r="F15" s="24">
        <v>0.14000000000000001</v>
      </c>
      <c r="G15" s="18">
        <v>0.14000000000000001</v>
      </c>
      <c r="H15" s="18">
        <v>0.19</v>
      </c>
      <c r="I15" s="26">
        <v>7.2</v>
      </c>
      <c r="J15" s="26">
        <v>7.2</v>
      </c>
      <c r="M15" s="28"/>
      <c r="N15" s="29"/>
    </row>
    <row r="16" spans="2:14" ht="41.45" customHeight="1">
      <c r="B16" s="20" t="s">
        <v>23</v>
      </c>
      <c r="C16" s="23" t="s">
        <v>24</v>
      </c>
      <c r="D16" s="24">
        <v>0</v>
      </c>
      <c r="E16" s="25">
        <v>0</v>
      </c>
      <c r="F16" s="24">
        <v>0</v>
      </c>
      <c r="G16" s="18">
        <v>0</v>
      </c>
      <c r="H16" s="18">
        <v>0</v>
      </c>
      <c r="I16" s="18">
        <v>0</v>
      </c>
      <c r="J16" s="18">
        <v>0</v>
      </c>
      <c r="M16" s="28"/>
      <c r="N16" s="29"/>
    </row>
    <row r="17" spans="2:14">
      <c r="B17" s="20">
        <v>2</v>
      </c>
      <c r="C17" s="23" t="s">
        <v>25</v>
      </c>
      <c r="D17" s="30">
        <v>399.72</v>
      </c>
      <c r="E17" s="31">
        <v>435.52</v>
      </c>
      <c r="F17" s="24">
        <v>404.63</v>
      </c>
      <c r="G17" s="18">
        <v>475.87</v>
      </c>
      <c r="H17" s="18">
        <v>446.84</v>
      </c>
      <c r="I17" s="18">
        <v>475.87</v>
      </c>
      <c r="J17" s="18">
        <v>458.13</v>
      </c>
      <c r="L17" s="32"/>
      <c r="M17" s="33"/>
      <c r="N17" s="29"/>
    </row>
    <row r="18" spans="2:14">
      <c r="B18" s="20">
        <v>3</v>
      </c>
      <c r="C18" s="23" t="s">
        <v>26</v>
      </c>
      <c r="D18" s="24">
        <v>0</v>
      </c>
      <c r="E18" s="24">
        <v>0</v>
      </c>
      <c r="F18" s="34">
        <v>0</v>
      </c>
      <c r="G18" s="18">
        <v>0</v>
      </c>
      <c r="H18" s="18">
        <v>0</v>
      </c>
      <c r="I18" s="18">
        <v>0</v>
      </c>
      <c r="J18" s="18">
        <v>0</v>
      </c>
      <c r="M18" s="33"/>
      <c r="N18" s="29"/>
    </row>
    <row r="19" spans="2:14" ht="47.25" customHeight="1">
      <c r="B19" s="20">
        <v>4</v>
      </c>
      <c r="C19" s="23" t="s">
        <v>27</v>
      </c>
      <c r="D19" s="24">
        <v>118.99</v>
      </c>
      <c r="E19" s="25">
        <v>105.01</v>
      </c>
      <c r="F19" s="24">
        <v>26.85</v>
      </c>
      <c r="G19" s="18">
        <v>4.7699999999999996</v>
      </c>
      <c r="H19" s="18">
        <v>5.6</v>
      </c>
      <c r="I19" s="26">
        <v>4.7699999999999996</v>
      </c>
      <c r="J19" s="18">
        <v>5.6</v>
      </c>
      <c r="L19" s="32"/>
      <c r="M19" s="33"/>
      <c r="N19" s="29"/>
    </row>
    <row r="20" spans="2:14" ht="56.25">
      <c r="B20" s="20" t="s">
        <v>28</v>
      </c>
      <c r="C20" s="35" t="s">
        <v>29</v>
      </c>
      <c r="D20" s="24">
        <v>0</v>
      </c>
      <c r="E20" s="24">
        <v>0</v>
      </c>
      <c r="F20" s="24">
        <v>0</v>
      </c>
      <c r="G20" s="24">
        <v>0</v>
      </c>
      <c r="H20" s="18">
        <v>0</v>
      </c>
      <c r="I20" s="18">
        <v>0</v>
      </c>
      <c r="J20" s="18">
        <v>0</v>
      </c>
      <c r="M20" s="28"/>
      <c r="N20" s="29"/>
    </row>
    <row r="21" spans="2:14">
      <c r="B21" s="20" t="s">
        <v>30</v>
      </c>
      <c r="C21" s="23" t="s">
        <v>31</v>
      </c>
      <c r="D21" s="24">
        <v>6371.85</v>
      </c>
      <c r="E21" s="25">
        <v>6364.94</v>
      </c>
      <c r="F21" s="24">
        <v>6359.71</v>
      </c>
      <c r="G21" s="18">
        <v>6703.85</v>
      </c>
      <c r="H21" s="18">
        <v>6564.42</v>
      </c>
      <c r="I21" s="18">
        <v>6703.85</v>
      </c>
      <c r="J21" s="18">
        <f>J13-J17-J19</f>
        <v>6730.24</v>
      </c>
      <c r="M21" s="28"/>
      <c r="N21" s="29"/>
    </row>
    <row r="22" spans="2:14">
      <c r="B22" s="20" t="s">
        <v>32</v>
      </c>
      <c r="C22" s="23" t="s">
        <v>33</v>
      </c>
      <c r="D22" s="24">
        <v>0</v>
      </c>
      <c r="E22" s="25">
        <v>0</v>
      </c>
      <c r="F22" s="24">
        <v>0</v>
      </c>
      <c r="G22" s="18">
        <v>0</v>
      </c>
      <c r="H22" s="18">
        <v>0</v>
      </c>
      <c r="I22" s="18">
        <v>0</v>
      </c>
      <c r="J22" s="18">
        <v>0</v>
      </c>
      <c r="M22" s="28"/>
      <c r="N22" s="29"/>
    </row>
    <row r="23" spans="2:14">
      <c r="B23" s="20" t="s">
        <v>34</v>
      </c>
      <c r="C23" s="23" t="s">
        <v>35</v>
      </c>
      <c r="D23" s="30">
        <v>24.66</v>
      </c>
      <c r="E23" s="36">
        <v>24.8</v>
      </c>
      <c r="F23" s="24">
        <v>24.88</v>
      </c>
      <c r="G23" s="18">
        <v>23.75</v>
      </c>
      <c r="H23" s="18">
        <v>23.36</v>
      </c>
      <c r="I23" s="18">
        <v>23.75</v>
      </c>
      <c r="J23" s="18">
        <v>23.95</v>
      </c>
      <c r="M23" s="28"/>
      <c r="N23" s="29"/>
    </row>
    <row r="24" spans="2:14">
      <c r="B24" s="20" t="s">
        <v>36</v>
      </c>
      <c r="C24" s="23" t="s">
        <v>37</v>
      </c>
      <c r="D24" s="24">
        <v>1072.94</v>
      </c>
      <c r="E24" s="37">
        <v>1031.2</v>
      </c>
      <c r="F24" s="38">
        <v>1006.82</v>
      </c>
      <c r="G24" s="18">
        <v>1086.3499999999999</v>
      </c>
      <c r="H24" s="18">
        <v>1042.0999999999999</v>
      </c>
      <c r="I24" s="18">
        <v>1007.35</v>
      </c>
      <c r="J24" s="18">
        <v>1068.42</v>
      </c>
      <c r="L24" s="39"/>
      <c r="M24" s="28"/>
      <c r="N24" s="29"/>
    </row>
    <row r="25" spans="2:14" ht="37.5">
      <c r="B25" s="20" t="s">
        <v>38</v>
      </c>
      <c r="C25" s="23" t="s">
        <v>39</v>
      </c>
      <c r="D25" s="24">
        <v>1869.48</v>
      </c>
      <c r="E25" s="37">
        <v>2177.9</v>
      </c>
      <c r="F25" s="24">
        <v>2241.52</v>
      </c>
      <c r="G25" s="18">
        <v>2359.02</v>
      </c>
      <c r="H25" s="18">
        <v>2358.0100000000002</v>
      </c>
      <c r="I25" s="18">
        <v>2359.02</v>
      </c>
      <c r="J25" s="26">
        <f>J26+J28+J27+J29</f>
        <v>2391.92</v>
      </c>
      <c r="L25" s="32"/>
      <c r="M25" s="28"/>
      <c r="N25" s="29"/>
    </row>
    <row r="26" spans="2:14" ht="56.25">
      <c r="B26" s="40" t="s">
        <v>40</v>
      </c>
      <c r="C26" s="23" t="s">
        <v>41</v>
      </c>
      <c r="D26" s="37">
        <v>140.30000000000001</v>
      </c>
      <c r="E26" s="24">
        <v>134.52000000000001</v>
      </c>
      <c r="F26" s="24">
        <v>133.33000000000001</v>
      </c>
      <c r="G26" s="18">
        <v>141.75</v>
      </c>
      <c r="H26" s="41">
        <v>133</v>
      </c>
      <c r="I26" s="18">
        <v>141.75</v>
      </c>
      <c r="J26" s="41">
        <v>366</v>
      </c>
      <c r="L26" s="32"/>
      <c r="M26" s="28"/>
      <c r="N26" s="29"/>
    </row>
    <row r="27" spans="2:14">
      <c r="B27" s="40" t="s">
        <v>42</v>
      </c>
      <c r="C27" s="23" t="s">
        <v>43</v>
      </c>
      <c r="D27" s="18">
        <v>616.64</v>
      </c>
      <c r="E27" s="24">
        <v>636.66999999999996</v>
      </c>
      <c r="F27" s="37">
        <v>630.9</v>
      </c>
      <c r="G27" s="26">
        <v>663.7</v>
      </c>
      <c r="H27" s="18">
        <v>633.01</v>
      </c>
      <c r="I27" s="26">
        <v>663.7</v>
      </c>
      <c r="J27" s="26">
        <v>666.92</v>
      </c>
      <c r="L27" s="32"/>
      <c r="M27" s="28"/>
      <c r="N27" s="29"/>
    </row>
    <row r="28" spans="2:14">
      <c r="B28" s="40" t="s">
        <v>44</v>
      </c>
      <c r="C28" s="23" t="s">
        <v>45</v>
      </c>
      <c r="D28" s="24">
        <v>224.07</v>
      </c>
      <c r="E28" s="24">
        <v>222.56</v>
      </c>
      <c r="F28" s="24">
        <v>236.15</v>
      </c>
      <c r="G28" s="18">
        <v>223.35</v>
      </c>
      <c r="H28" s="41">
        <v>228</v>
      </c>
      <c r="I28" s="18">
        <v>223.35</v>
      </c>
      <c r="J28" s="41">
        <v>228</v>
      </c>
      <c r="L28" s="32"/>
      <c r="M28" s="28"/>
      <c r="N28" s="29"/>
    </row>
    <row r="29" spans="2:14">
      <c r="B29" s="40" t="s">
        <v>46</v>
      </c>
      <c r="C29" s="23" t="s">
        <v>47</v>
      </c>
      <c r="D29" s="18">
        <v>888.47</v>
      </c>
      <c r="E29" s="24">
        <v>1184.1500000000001</v>
      </c>
      <c r="F29" s="24">
        <v>1241.1400000000001</v>
      </c>
      <c r="G29" s="18">
        <v>1330.22</v>
      </c>
      <c r="H29" s="41">
        <v>1364</v>
      </c>
      <c r="I29" s="18">
        <v>1330.22</v>
      </c>
      <c r="J29" s="41">
        <v>1131</v>
      </c>
      <c r="L29" s="32"/>
      <c r="M29" s="33"/>
      <c r="N29" s="29"/>
    </row>
    <row r="30" spans="2:14" ht="39.75" customHeight="1">
      <c r="B30" s="40" t="s">
        <v>48</v>
      </c>
      <c r="C30" s="23" t="s">
        <v>49</v>
      </c>
      <c r="D30" s="24">
        <v>3404.77</v>
      </c>
      <c r="E30" s="24">
        <v>3131.04</v>
      </c>
      <c r="F30" s="24">
        <v>3086.49</v>
      </c>
      <c r="G30" s="18">
        <v>3234.73</v>
      </c>
      <c r="H30" s="18">
        <v>3140.95</v>
      </c>
      <c r="I30" s="18">
        <v>3234.73</v>
      </c>
      <c r="J30" s="18">
        <v>3245.95</v>
      </c>
      <c r="L30" s="32"/>
      <c r="M30" s="33"/>
      <c r="N30" s="29"/>
    </row>
    <row r="31" spans="2:14" ht="41.45" customHeight="1">
      <c r="B31" s="20" t="s">
        <v>50</v>
      </c>
      <c r="C31" s="23" t="s">
        <v>51</v>
      </c>
      <c r="D31" s="24">
        <v>2716.33</v>
      </c>
      <c r="E31" s="24">
        <v>2729.19</v>
      </c>
      <c r="F31" s="24">
        <v>2608.63</v>
      </c>
      <c r="G31" s="18">
        <v>2796.99</v>
      </c>
      <c r="H31" s="18">
        <v>2758.11</v>
      </c>
      <c r="I31" s="18">
        <v>2796.99</v>
      </c>
      <c r="J31" s="18">
        <v>2863.11</v>
      </c>
      <c r="L31" s="32"/>
      <c r="M31" s="33"/>
      <c r="N31" s="29"/>
    </row>
    <row r="32" spans="2:14" ht="33" customHeight="1">
      <c r="B32" s="20" t="s">
        <v>52</v>
      </c>
      <c r="C32" s="35" t="s">
        <v>53</v>
      </c>
      <c r="D32" s="42">
        <v>601.16</v>
      </c>
      <c r="E32" s="42">
        <v>328.77</v>
      </c>
      <c r="F32" s="42">
        <v>382.54</v>
      </c>
      <c r="G32" s="43">
        <v>342.2</v>
      </c>
      <c r="H32" s="42">
        <v>276.08</v>
      </c>
      <c r="I32" s="43">
        <v>342.2</v>
      </c>
      <c r="J32" s="42">
        <v>276.08</v>
      </c>
      <c r="L32" s="32"/>
      <c r="M32" s="33"/>
      <c r="N32" s="29"/>
    </row>
    <row r="33" spans="2:14" ht="33" customHeight="1">
      <c r="B33" s="40" t="s">
        <v>54</v>
      </c>
      <c r="C33" s="44" t="s">
        <v>55</v>
      </c>
      <c r="D33" s="24">
        <v>87.28</v>
      </c>
      <c r="E33" s="24">
        <v>73.08</v>
      </c>
      <c r="F33" s="24">
        <v>95.32</v>
      </c>
      <c r="G33" s="18">
        <v>95.54</v>
      </c>
      <c r="H33" s="18">
        <v>106.76</v>
      </c>
      <c r="I33" s="18">
        <v>95.54</v>
      </c>
      <c r="J33" s="18">
        <v>106.76</v>
      </c>
      <c r="L33" s="32"/>
      <c r="M33" s="33"/>
      <c r="N33" s="29"/>
    </row>
    <row r="34" spans="2:14" ht="27" customHeight="1">
      <c r="B34" s="40" t="s">
        <v>56</v>
      </c>
      <c r="C34" s="44" t="s">
        <v>57</v>
      </c>
      <c r="D34" s="24">
        <f t="shared" ref="D34:J34" si="1">D25+D30</f>
        <v>5274.25</v>
      </c>
      <c r="E34" s="24">
        <f t="shared" si="1"/>
        <v>5308.9400000000005</v>
      </c>
      <c r="F34" s="18">
        <f t="shared" si="1"/>
        <v>5328.01</v>
      </c>
      <c r="G34" s="18">
        <f t="shared" si="1"/>
        <v>5593.75</v>
      </c>
      <c r="H34" s="24">
        <f t="shared" si="1"/>
        <v>5498.96</v>
      </c>
      <c r="I34" s="18">
        <f t="shared" si="1"/>
        <v>5593.75</v>
      </c>
      <c r="J34" s="37">
        <f t="shared" si="1"/>
        <v>5637.87</v>
      </c>
      <c r="L34" s="32"/>
      <c r="M34" s="33"/>
      <c r="N34" s="29"/>
    </row>
    <row r="35" spans="2:14" ht="37.5">
      <c r="B35" s="20" t="s">
        <v>58</v>
      </c>
      <c r="C35" s="23" t="s">
        <v>59</v>
      </c>
      <c r="D35" s="24">
        <v>4964.0200000000004</v>
      </c>
      <c r="E35" s="24">
        <v>5006.3999999999996</v>
      </c>
      <c r="F35" s="24">
        <v>4991.12</v>
      </c>
      <c r="G35" s="18">
        <v>5262.42</v>
      </c>
      <c r="H35" s="18">
        <v>5305.06</v>
      </c>
      <c r="I35" s="18">
        <v>5262.42</v>
      </c>
      <c r="J35" s="41">
        <v>5405</v>
      </c>
      <c r="L35" s="32"/>
      <c r="M35" s="33"/>
      <c r="N35" s="29"/>
    </row>
    <row r="36" spans="2:14" ht="37.5">
      <c r="B36" s="20" t="s">
        <v>60</v>
      </c>
      <c r="C36" s="23" t="s">
        <v>61</v>
      </c>
      <c r="D36" s="24">
        <v>4964.0200000000004</v>
      </c>
      <c r="E36" s="24">
        <v>5006.3999999999996</v>
      </c>
      <c r="F36" s="24">
        <v>4991.12</v>
      </c>
      <c r="G36" s="18">
        <v>5262.42</v>
      </c>
      <c r="H36" s="18">
        <v>5305.06</v>
      </c>
      <c r="I36" s="18">
        <v>5262.42</v>
      </c>
      <c r="J36" s="41">
        <f>J35</f>
        <v>5405</v>
      </c>
      <c r="L36" s="32"/>
      <c r="M36" s="33"/>
      <c r="N36" s="29"/>
    </row>
    <row r="37" spans="2:14" ht="37.5">
      <c r="B37" s="20" t="s">
        <v>62</v>
      </c>
      <c r="C37" s="23" t="s">
        <v>63</v>
      </c>
      <c r="D37" s="24">
        <v>0</v>
      </c>
      <c r="E37" s="24">
        <v>0</v>
      </c>
      <c r="F37" s="30">
        <v>0</v>
      </c>
      <c r="G37" s="18">
        <v>0</v>
      </c>
      <c r="H37" s="18">
        <v>0</v>
      </c>
      <c r="I37" s="18">
        <v>0</v>
      </c>
      <c r="J37" s="18">
        <v>0</v>
      </c>
      <c r="L37" s="32"/>
      <c r="M37" s="33"/>
      <c r="N37" s="29"/>
    </row>
    <row r="38" spans="2:14" ht="37.5">
      <c r="B38" s="20" t="s">
        <v>64</v>
      </c>
      <c r="C38" s="23" t="s">
        <v>65</v>
      </c>
      <c r="D38" s="24">
        <v>1239.78</v>
      </c>
      <c r="E38" s="24">
        <v>1457.79</v>
      </c>
      <c r="F38" s="45">
        <v>1554</v>
      </c>
      <c r="G38" s="18">
        <v>1634.71</v>
      </c>
      <c r="H38" s="18">
        <v>1744.57</v>
      </c>
      <c r="I38" s="18">
        <v>1634.71</v>
      </c>
      <c r="J38" s="26">
        <f>J39+J40+J41+J42</f>
        <v>1790.37</v>
      </c>
      <c r="L38" s="32"/>
      <c r="M38" s="33"/>
      <c r="N38" s="29"/>
    </row>
    <row r="39" spans="2:14" ht="54.75" customHeight="1">
      <c r="B39" s="20" t="s">
        <v>66</v>
      </c>
      <c r="C39" s="23" t="s">
        <v>67</v>
      </c>
      <c r="D39" s="24">
        <v>64.38</v>
      </c>
      <c r="E39" s="24">
        <v>93.25</v>
      </c>
      <c r="F39" s="24">
        <v>86.73</v>
      </c>
      <c r="G39" s="41">
        <v>103</v>
      </c>
      <c r="H39" s="41">
        <v>111</v>
      </c>
      <c r="I39" s="41">
        <v>103</v>
      </c>
      <c r="J39" s="26">
        <v>147.37</v>
      </c>
      <c r="L39" s="32"/>
      <c r="M39" s="33"/>
      <c r="N39" s="29"/>
    </row>
    <row r="40" spans="2:14" ht="37.5">
      <c r="B40" s="20" t="s">
        <v>68</v>
      </c>
      <c r="C40" s="23" t="s">
        <v>69</v>
      </c>
      <c r="D40" s="24">
        <v>158.12</v>
      </c>
      <c r="E40" s="24">
        <v>158.15</v>
      </c>
      <c r="F40" s="24">
        <v>155.07</v>
      </c>
      <c r="G40" s="18">
        <v>172.41</v>
      </c>
      <c r="H40" s="41">
        <v>176</v>
      </c>
      <c r="I40" s="18">
        <v>172.41</v>
      </c>
      <c r="J40" s="18">
        <v>185.43</v>
      </c>
      <c r="L40" s="32"/>
      <c r="M40" s="33"/>
      <c r="N40" s="29"/>
    </row>
    <row r="41" spans="2:14">
      <c r="B41" s="20" t="s">
        <v>70</v>
      </c>
      <c r="C41" s="23" t="s">
        <v>45</v>
      </c>
      <c r="D41" s="24">
        <v>212.41</v>
      </c>
      <c r="E41" s="24">
        <f>E38-E42-E40-E39</f>
        <v>208.34000000000003</v>
      </c>
      <c r="F41" s="24">
        <f>F38-F42-F40-F39</f>
        <v>233.65000000000003</v>
      </c>
      <c r="G41" s="37">
        <f>G38-G42-G40-G39</f>
        <v>225.00000000000011</v>
      </c>
      <c r="H41" s="26">
        <v>219.54</v>
      </c>
      <c r="I41" s="37">
        <f>I38-I42-I40-I39</f>
        <v>225.00000000000011</v>
      </c>
      <c r="J41" s="24">
        <v>219.54</v>
      </c>
      <c r="L41" s="32"/>
      <c r="M41" s="33"/>
      <c r="N41" s="29"/>
    </row>
    <row r="42" spans="2:14" ht="21.75" customHeight="1">
      <c r="B42" s="20" t="s">
        <v>71</v>
      </c>
      <c r="C42" s="23" t="s">
        <v>47</v>
      </c>
      <c r="D42" s="24">
        <v>804.87</v>
      </c>
      <c r="E42" s="24">
        <v>998.05</v>
      </c>
      <c r="F42" s="24">
        <v>1078.55</v>
      </c>
      <c r="G42" s="26">
        <v>1134.3</v>
      </c>
      <c r="H42" s="26">
        <v>1238.03</v>
      </c>
      <c r="I42" s="26">
        <v>1134.3</v>
      </c>
      <c r="J42" s="18">
        <v>1238.03</v>
      </c>
      <c r="L42" s="32"/>
      <c r="M42" s="33"/>
      <c r="N42" s="29"/>
    </row>
    <row r="43" spans="2:14" ht="37.5">
      <c r="B43" s="20" t="s">
        <v>72</v>
      </c>
      <c r="C43" s="23" t="s">
        <v>73</v>
      </c>
      <c r="D43" s="24">
        <v>3288.77</v>
      </c>
      <c r="E43" s="24">
        <v>3073.65</v>
      </c>
      <c r="F43" s="24">
        <v>3009.95</v>
      </c>
      <c r="G43" s="18">
        <v>3124.66</v>
      </c>
      <c r="H43" s="26">
        <v>3086.55</v>
      </c>
      <c r="I43" s="18">
        <v>3124.66</v>
      </c>
      <c r="J43" s="18">
        <f>J44+J45</f>
        <v>3193.02</v>
      </c>
      <c r="L43" s="32"/>
      <c r="M43" s="33"/>
      <c r="N43" s="29"/>
    </row>
    <row r="44" spans="2:14" ht="37.5">
      <c r="B44" s="20" t="s">
        <v>74</v>
      </c>
      <c r="C44" s="23" t="s">
        <v>51</v>
      </c>
      <c r="D44" s="24">
        <v>3275.01</v>
      </c>
      <c r="E44" s="24">
        <v>3060.58</v>
      </c>
      <c r="F44" s="24">
        <v>2991.98</v>
      </c>
      <c r="G44" s="18">
        <v>3106.12</v>
      </c>
      <c r="H44" s="18">
        <v>3069.83</v>
      </c>
      <c r="I44" s="18">
        <v>3106.12</v>
      </c>
      <c r="J44" s="26">
        <v>3176.3</v>
      </c>
      <c r="M44" s="33"/>
      <c r="N44" s="29"/>
    </row>
    <row r="45" spans="2:14">
      <c r="B45" s="20" t="s">
        <v>75</v>
      </c>
      <c r="C45" s="44" t="s">
        <v>55</v>
      </c>
      <c r="D45" s="24">
        <v>13.76</v>
      </c>
      <c r="E45" s="24">
        <v>13.07</v>
      </c>
      <c r="F45" s="24">
        <v>17.97</v>
      </c>
      <c r="G45" s="18">
        <v>18.54</v>
      </c>
      <c r="H45" s="18">
        <v>16.72</v>
      </c>
      <c r="I45" s="18">
        <v>18.54</v>
      </c>
      <c r="J45" s="18">
        <v>16.72</v>
      </c>
      <c r="M45" s="33"/>
      <c r="N45" s="29"/>
    </row>
    <row r="46" spans="2:14">
      <c r="B46" s="20" t="s">
        <v>76</v>
      </c>
      <c r="C46" s="44" t="s">
        <v>77</v>
      </c>
      <c r="D46" s="18">
        <f t="shared" ref="D46:J46" si="2">D43+D38</f>
        <v>4528.55</v>
      </c>
      <c r="E46" s="18">
        <f t="shared" si="2"/>
        <v>4531.4400000000005</v>
      </c>
      <c r="F46" s="18">
        <f t="shared" si="2"/>
        <v>4563.95</v>
      </c>
      <c r="G46" s="18">
        <f t="shared" si="2"/>
        <v>4759.37</v>
      </c>
      <c r="H46" s="26">
        <f t="shared" si="2"/>
        <v>4831.12</v>
      </c>
      <c r="I46" s="18">
        <f>I43+I38</f>
        <v>4759.37</v>
      </c>
      <c r="J46" s="18">
        <f t="shared" si="2"/>
        <v>4983.3899999999994</v>
      </c>
      <c r="M46" s="33"/>
      <c r="N46" s="29"/>
    </row>
    <row r="47" spans="2:14">
      <c r="B47" s="46"/>
      <c r="C47" s="47"/>
      <c r="D47" s="51"/>
      <c r="E47" s="51"/>
      <c r="F47" s="51"/>
      <c r="G47" s="51"/>
      <c r="H47" s="56"/>
      <c r="I47" s="51"/>
      <c r="J47" s="51"/>
      <c r="M47" s="33"/>
      <c r="N47" s="29"/>
    </row>
    <row r="48" spans="2:14">
      <c r="B48" s="46"/>
      <c r="C48" s="47"/>
      <c r="D48" s="51"/>
      <c r="E48" s="51"/>
      <c r="F48" s="51"/>
      <c r="G48" s="51"/>
      <c r="H48" s="56"/>
      <c r="I48" s="51"/>
      <c r="J48" s="51"/>
      <c r="M48" s="33"/>
      <c r="N48" s="29"/>
    </row>
    <row r="49" spans="2:14">
      <c r="B49" s="46"/>
      <c r="C49" s="47"/>
      <c r="D49" s="48"/>
      <c r="E49" s="48"/>
      <c r="F49" s="48"/>
      <c r="G49" s="48"/>
      <c r="H49" s="49"/>
      <c r="I49" s="50"/>
      <c r="J49" s="48"/>
      <c r="M49" s="33"/>
      <c r="N49" s="29"/>
    </row>
    <row r="50" spans="2:14">
      <c r="B50" s="57" t="s">
        <v>78</v>
      </c>
      <c r="C50" s="57"/>
      <c r="D50" s="57"/>
      <c r="E50" s="57"/>
      <c r="F50" s="57"/>
      <c r="G50" s="57"/>
      <c r="H50" s="57"/>
      <c r="I50" s="57"/>
      <c r="J50" s="57"/>
    </row>
  </sheetData>
  <mergeCells count="13">
    <mergeCell ref="B50:J50"/>
    <mergeCell ref="H1:J1"/>
    <mergeCell ref="B9:B11"/>
    <mergeCell ref="C9:C11"/>
    <mergeCell ref="D9:J9"/>
    <mergeCell ref="D10:H10"/>
    <mergeCell ref="I10:I11"/>
    <mergeCell ref="J10:J11"/>
    <mergeCell ref="B7:J7"/>
    <mergeCell ref="B3:J3"/>
    <mergeCell ref="B4:J4"/>
    <mergeCell ref="B5:J5"/>
    <mergeCell ref="B6:J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Річний план 2021 ДЛЯ РІШЕНН </vt:lpstr>
      <vt:lpstr>'Річний план 2021 ДЛЯ РІШЕНН '!Область_печати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Luser</dc:creator>
  <cp:lastModifiedBy>admin</cp:lastModifiedBy>
  <cp:lastPrinted>2020-11-06T11:19:00Z</cp:lastPrinted>
  <dcterms:created xsi:type="dcterms:W3CDTF">2020-11-04T06:54:58Z</dcterms:created>
  <dcterms:modified xsi:type="dcterms:W3CDTF">2020-11-10T12:19:38Z</dcterms:modified>
</cp:coreProperties>
</file>