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filterPrivacy="1" defaultThemeVersion="124226"/>
  <xr:revisionPtr revIDLastSave="0" documentId="13_ncr:1_{6C1CF556-961D-4543-BF9D-AC9D3E0F9C09}" xr6:coauthVersionLast="40" xr6:coauthVersionMax="40" xr10:uidLastSave="{00000000-0000-0000-0000-000000000000}"/>
  <bookViews>
    <workbookView xWindow="-120" yWindow="-120" windowWidth="19440" windowHeight="15000" firstSheet="1" activeTab="8" xr2:uid="{00000000-000D-0000-FFFF-FFFF00000000}"/>
  </bookViews>
  <sheets>
    <sheet name="Лот 1" sheetId="5" r:id="rId1"/>
    <sheet name="Лот2" sheetId="20" r:id="rId2"/>
    <sheet name="Лот 3" sheetId="4" r:id="rId3"/>
    <sheet name="Лот 4" sheetId="7" r:id="rId4"/>
    <sheet name="Лот 5" sheetId="8" r:id="rId5"/>
    <sheet name="Лот 6" sheetId="9" r:id="rId6"/>
    <sheet name="Лот 7" sheetId="12" r:id="rId7"/>
    <sheet name="Лот 8" sheetId="13" r:id="rId8"/>
    <sheet name="Лот 9" sheetId="11" r:id="rId9"/>
    <sheet name="Лот 10" sheetId="15" r:id="rId10"/>
    <sheet name="Лот 11" sheetId="19" r:id="rId11"/>
  </sheets>
  <definedNames>
    <definedName name="_xlnm.Print_Area" localSheetId="0">'Лот 1'!$A$1:$U$51</definedName>
    <definedName name="_xlnm.Print_Area" localSheetId="9">'Лот 10'!$A$1:$U$23</definedName>
    <definedName name="_xlnm.Print_Area" localSheetId="10">'Лот 11'!$A$2:$U$21</definedName>
    <definedName name="_xlnm.Print_Area" localSheetId="2">'Лот 3'!$A$1:$S$42</definedName>
    <definedName name="_xlnm.Print_Area" localSheetId="3">'Лот 4'!$A$1:$T$75</definedName>
    <definedName name="_xlnm.Print_Area" localSheetId="4">'Лот 5'!$A$7:$T$66</definedName>
    <definedName name="_xlnm.Print_Area" localSheetId="5">'Лот 6'!$A$1:$U$13</definedName>
    <definedName name="_xlnm.Print_Area" localSheetId="6">'Лот 7'!$A$2:$U$24</definedName>
    <definedName name="_xlnm.Print_Area" localSheetId="7">'Лот 8'!$A$2:$U$19</definedName>
    <definedName name="_xlnm.Print_Area" localSheetId="8">'Лот 9'!$A$2:$T$23</definedName>
  </definedNames>
  <calcPr calcId="191029"/>
</workbook>
</file>

<file path=xl/calcChain.xml><?xml version="1.0" encoding="utf-8"?>
<calcChain xmlns="http://schemas.openxmlformats.org/spreadsheetml/2006/main">
  <c r="J20" i="11" l="1"/>
  <c r="I20" i="11"/>
  <c r="D20" i="11"/>
  <c r="N64" i="20" l="1"/>
  <c r="M64" i="20"/>
  <c r="L64" i="20"/>
  <c r="K64" i="20"/>
  <c r="J64" i="20"/>
  <c r="G64" i="20"/>
  <c r="F64" i="20"/>
  <c r="E64" i="20"/>
  <c r="D64" i="20"/>
  <c r="I47" i="20"/>
  <c r="I64" i="20" s="1"/>
  <c r="K18" i="19" l="1"/>
  <c r="J18" i="19"/>
  <c r="K15" i="15"/>
  <c r="J15" i="15"/>
  <c r="E15" i="15"/>
  <c r="E22" i="12"/>
  <c r="J15" i="13"/>
  <c r="E15" i="13"/>
  <c r="J72" i="7"/>
  <c r="I72" i="7"/>
  <c r="D72" i="7"/>
  <c r="E9" i="19" l="1"/>
  <c r="E18" i="19" s="1"/>
  <c r="K11" i="13"/>
  <c r="K9" i="13"/>
  <c r="K10" i="13"/>
  <c r="K12" i="13"/>
  <c r="K13" i="13"/>
  <c r="K14" i="13"/>
  <c r="K22" i="12"/>
  <c r="J22" i="12"/>
  <c r="K12" i="9"/>
  <c r="J12" i="9"/>
  <c r="J65" i="8"/>
  <c r="I65" i="8"/>
  <c r="G72" i="7"/>
  <c r="J16" i="5"/>
  <c r="J51" i="5" s="1"/>
  <c r="J18" i="5"/>
  <c r="J19" i="5"/>
  <c r="J25" i="5"/>
  <c r="J27" i="5"/>
  <c r="J28" i="5"/>
  <c r="K51" i="5"/>
  <c r="L51" i="5"/>
  <c r="M51" i="5"/>
  <c r="N51" i="5"/>
  <c r="O51" i="5"/>
  <c r="E42" i="4"/>
  <c r="G42" i="4"/>
  <c r="H42" i="4"/>
  <c r="J42" i="4"/>
  <c r="K42" i="4"/>
  <c r="L42" i="4"/>
  <c r="M42" i="4"/>
  <c r="N42" i="4"/>
  <c r="O42" i="4"/>
  <c r="K15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E9" authorId="0" shapeId="0" xr:uid="{00000000-0006-0000-0A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26 этаж 6 квартир</t>
        </r>
      </text>
    </comment>
    <comment ref="E10" authorId="0" shapeId="0" xr:uid="{00000000-0006-0000-0A00-00000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26 этаж
8 квартир
189+8=197</t>
        </r>
      </text>
    </comment>
    <comment ref="E11" authorId="0" shapeId="0" xr:uid="{00000000-0006-0000-0A00-000003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26 этаж 
5 квартир
214+5=219
</t>
        </r>
      </text>
    </comment>
    <comment ref="E12" authorId="0" shapeId="0" xr:uid="{00000000-0006-0000-0A00-000004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 этаж 
14 квартир
</t>
        </r>
      </text>
    </comment>
  </commentList>
</comments>
</file>

<file path=xl/sharedStrings.xml><?xml version="1.0" encoding="utf-8"?>
<sst xmlns="http://schemas.openxmlformats.org/spreadsheetml/2006/main" count="2319" uniqueCount="719">
  <si>
    <t>2пас</t>
  </si>
  <si>
    <t>з/б</t>
  </si>
  <si>
    <t>руберойд</t>
  </si>
  <si>
    <t>з паль</t>
  </si>
  <si>
    <t>2ван</t>
  </si>
  <si>
    <t>8,2;7;1,3,4,5</t>
  </si>
  <si>
    <t>2010,2013,2017</t>
  </si>
  <si>
    <t>6,8;1,2,7п</t>
  </si>
  <si>
    <t>2007,2008,2014</t>
  </si>
  <si>
    <t>6;1,</t>
  </si>
  <si>
    <t>3-6п;1,2;3,4,5,6</t>
  </si>
  <si>
    <t>2008,2012,2015</t>
  </si>
  <si>
    <t>гер. швів стін пан</t>
  </si>
  <si>
    <t>1,2:1,2</t>
  </si>
  <si>
    <t>1,2,3</t>
  </si>
  <si>
    <t>1п,2,3к</t>
  </si>
  <si>
    <t>1,2,3,4</t>
  </si>
  <si>
    <t>2,3,4п:1,2,3,4</t>
  </si>
  <si>
    <t>2007:2016</t>
  </si>
  <si>
    <t>3,4,1,2</t>
  </si>
  <si>
    <t>2008-2012</t>
  </si>
  <si>
    <t>1,2,3,4,5</t>
  </si>
  <si>
    <t>2до2пов</t>
  </si>
  <si>
    <t>2007-2008</t>
  </si>
  <si>
    <t>1,2,3,40</t>
  </si>
  <si>
    <t>2,3к;1,4п</t>
  </si>
  <si>
    <t>1,5п</t>
  </si>
  <si>
    <t>3,5п:1,2,4</t>
  </si>
  <si>
    <t>Незалежності, 21</t>
  </si>
  <si>
    <t>1:1,2,3,4</t>
  </si>
  <si>
    <t>2п;1,3,4,5;2</t>
  </si>
  <si>
    <t>2007,2008;2012</t>
  </si>
  <si>
    <t>1,6;7,5;2;3;4</t>
  </si>
  <si>
    <t>2006,2009,2010,2011,2016</t>
  </si>
  <si>
    <t>1,7,5,6к;3,4;2</t>
  </si>
  <si>
    <t>2007,2008,2012</t>
  </si>
  <si>
    <t>ст,з з/б та паль</t>
  </si>
  <si>
    <t>Незалежності,15</t>
  </si>
  <si>
    <t>цегла</t>
  </si>
  <si>
    <t>1пас</t>
  </si>
  <si>
    <t>Короленка,70</t>
  </si>
  <si>
    <t>1,2к,34п;3,4</t>
  </si>
  <si>
    <t>2006-2012</t>
  </si>
  <si>
    <t>3к,1,2п;1,2</t>
  </si>
  <si>
    <t>5,1,2,3;6,4</t>
  </si>
  <si>
    <t>2006-2008,2011</t>
  </si>
  <si>
    <t>Короленка,68</t>
  </si>
  <si>
    <t>1,2к,3п</t>
  </si>
  <si>
    <t>1,2,3,4;1-4</t>
  </si>
  <si>
    <t>1,2к4,1п,1,4</t>
  </si>
  <si>
    <t>2007,2008,2016</t>
  </si>
  <si>
    <t>2-ван.,1</t>
  </si>
  <si>
    <t>1,2-ван.;1 пас</t>
  </si>
  <si>
    <t>1,2;1</t>
  </si>
  <si>
    <t>4,6,5,3,1,2</t>
  </si>
  <si>
    <t>2008,2009,2010,2011,2012</t>
  </si>
  <si>
    <t>1,2,3,4,5,6</t>
  </si>
  <si>
    <t>Короленка,56</t>
  </si>
  <si>
    <t>1,3,4</t>
  </si>
  <si>
    <t>вся</t>
  </si>
  <si>
    <t>Короленка,54</t>
  </si>
  <si>
    <t>Короленка,52</t>
  </si>
  <si>
    <t>Короленка,50</t>
  </si>
  <si>
    <t>склад та характер робіт</t>
  </si>
  <si>
    <t xml:space="preserve">рік проведення </t>
  </si>
  <si>
    <t>№ під.</t>
  </si>
  <si>
    <t>оголовка димовентиляційного каналу</t>
  </si>
  <si>
    <t>покрівлі</t>
  </si>
  <si>
    <t>стін</t>
  </si>
  <si>
    <t>фундаменту</t>
  </si>
  <si>
    <t>сходових кліток</t>
  </si>
  <si>
    <t>підвалу</t>
  </si>
  <si>
    <t>горища</t>
  </si>
  <si>
    <t>загальна площа квартир та нежитлових приміщень</t>
  </si>
  <si>
    <t>загальна площа будинку</t>
  </si>
  <si>
    <t xml:space="preserve"> ліфтів</t>
  </si>
  <si>
    <t xml:space="preserve"> під`їздів</t>
  </si>
  <si>
    <t xml:space="preserve"> нежитлових приміщень</t>
  </si>
  <si>
    <t xml:space="preserve"> квартир</t>
  </si>
  <si>
    <t xml:space="preserve"> поверхів</t>
  </si>
  <si>
    <t>Ліфти</t>
  </si>
  <si>
    <t>Підїзди</t>
  </si>
  <si>
    <t>Покрівлі</t>
  </si>
  <si>
    <t>Капітальний ремонт</t>
  </si>
  <si>
    <t>Матеріали</t>
  </si>
  <si>
    <t>Площа (м кв.)</t>
  </si>
  <si>
    <t>Рік введення в експлуатацію будинку</t>
  </si>
  <si>
    <t>Кількість</t>
  </si>
  <si>
    <t>№
з/п</t>
  </si>
  <si>
    <t>Технічна характеристика багатоквартирних будинків об'єкта конкурсу №1</t>
  </si>
  <si>
    <t>Всього</t>
  </si>
  <si>
    <t>-</t>
  </si>
  <si>
    <t>черв.цегла</t>
  </si>
  <si>
    <t>шифер</t>
  </si>
  <si>
    <t>цегл.</t>
  </si>
  <si>
    <t>бутовий</t>
  </si>
  <si>
    <t>32 кім</t>
  </si>
  <si>
    <t>Металургів, 13 (гуртожиток)</t>
  </si>
  <si>
    <t>Металургів, 11</t>
  </si>
  <si>
    <t>Ремонт  даху</t>
  </si>
  <si>
    <t>дах 2016</t>
  </si>
  <si>
    <t>12 кім</t>
  </si>
  <si>
    <t>Металургів, 9 (гуртожиток)</t>
  </si>
  <si>
    <t>дах 2018 р.</t>
  </si>
  <si>
    <t>Металургів, 3</t>
  </si>
  <si>
    <t>Ремонт під'їзду, даху та заміна ліфтів</t>
  </si>
  <si>
    <t>під. 2015 , ліфт 2 шт. 2015, дах - 2013</t>
  </si>
  <si>
    <t>м'яка покр.</t>
  </si>
  <si>
    <t>з/б блок</t>
  </si>
  <si>
    <t>186 кім</t>
  </si>
  <si>
    <t>Незалежності, 16 В</t>
  </si>
  <si>
    <t>Ремонт даху та заміна ліфтів</t>
  </si>
  <si>
    <t xml:space="preserve"> дах 2015, ліфти 2 шт. - 2015</t>
  </si>
  <si>
    <t>165 кім</t>
  </si>
  <si>
    <t>Незалежності, 16 Б</t>
  </si>
  <si>
    <t>Ремонт під'їзду, даху</t>
  </si>
  <si>
    <t>під. 2004 - п. 2, 2005 -п. 1,3, дах. 2007- п. 1,2, 2008- п.3</t>
  </si>
  <si>
    <t>панел.</t>
  </si>
  <si>
    <t>Незалежності, 16 А</t>
  </si>
  <si>
    <t>Ремонт даху</t>
  </si>
  <si>
    <t xml:space="preserve">дах - 2005 (1/2) , 2009 (1/2) </t>
  </si>
  <si>
    <t>сваї</t>
  </si>
  <si>
    <t>Незалежності, 12 А</t>
  </si>
  <si>
    <t>під. 2010- п.8, 2012 -п.1-7, дах -2003 - п. 5,6, 2012 - п.1,8, 2016 - п.5,6</t>
  </si>
  <si>
    <t>Незалежності, 12</t>
  </si>
  <si>
    <t>під.2002,2006-п.1,2009-п.4,2015-п.1,2, дах-2002,2007-п.3,4,2008-п.1,2,2009-п.5,6, під.3,4 2016р.</t>
  </si>
  <si>
    <t>Незалежності, 11</t>
  </si>
  <si>
    <t>під. 2008 -п. 1, 2010 - п.2, 2013- п. 3,4, дах - 2007- п. 1,2,3,4</t>
  </si>
  <si>
    <t>Незалежності, 10 Б</t>
  </si>
  <si>
    <t>під. 2007 -п. 5, 2008- п. 1,2,3,4,6,8, дах 2006 -п.6,2007 -п. 1,2,3,5,4,7,8</t>
  </si>
  <si>
    <t>Незалежності, 10</t>
  </si>
  <si>
    <t>під. 2003, 2016, дах -2001, 2007 - п. 1,2,3, 2008 - п. 4,5,6, під.1-6 2016р.</t>
  </si>
  <si>
    <t>Незалежності, 8 Б</t>
  </si>
  <si>
    <t>під.2007- п.3, 6, 2009 -п.5, 2013 - п.1, дах -2000, 2007-п.6,2009 -п.1,2</t>
  </si>
  <si>
    <t>Незалежності, 7</t>
  </si>
  <si>
    <t xml:space="preserve"> дах - 2003</t>
  </si>
  <si>
    <t>Незалежності, 6 В</t>
  </si>
  <si>
    <t>під. 2006-2007, дах - 2014</t>
  </si>
  <si>
    <t>Незалежності, 5</t>
  </si>
  <si>
    <t>під. 2007 - п. 2-6, дах 2007 - п. 1,2, 5 ,6, 2012 - п. 3,4</t>
  </si>
  <si>
    <t>Незалежності, 4 А</t>
  </si>
  <si>
    <t>під. 2001, дах - 2004 - під. 1,2006 - п. 1, 2, 3, 2007 - п. 5, 6</t>
  </si>
  <si>
    <t>Незалежності, 3</t>
  </si>
  <si>
    <t>Ремонт даху, заміна ліфта</t>
  </si>
  <si>
    <t>дах -2016 - п. 1,2, п.1 зам.ліфта 2011 р.</t>
  </si>
  <si>
    <t>Незалежності, 2 А</t>
  </si>
  <si>
    <t>під.2000,2010-п.№1,2011-п.№ 5;дах 2005 -п.№6, 2007-п.№ 1,2, 3,4, 5; покр.2017р</t>
  </si>
  <si>
    <t>Гагаріна, 27</t>
  </si>
  <si>
    <t>пок.1,2,4</t>
  </si>
  <si>
    <t>Героїв УПА, 17в</t>
  </si>
  <si>
    <t>Ремонт під'їзду</t>
  </si>
  <si>
    <t>дах 2014</t>
  </si>
  <si>
    <t>Героїв УПА, 17а</t>
  </si>
  <si>
    <t>дах кв. № 9 ,12 - 2007</t>
  </si>
  <si>
    <t>Героїв УПА, 17</t>
  </si>
  <si>
    <t>38 кім</t>
  </si>
  <si>
    <t>Героїв УПА, 15а</t>
  </si>
  <si>
    <t>під. 2001, дах - кв. № 13- 2007, кв. № 29 -2010</t>
  </si>
  <si>
    <t>Героїв УПА, 13а</t>
  </si>
  <si>
    <t>під. 2001, дах- 2001, 2006- п. 4, 2007- п. 1-6, 2018 1-6</t>
  </si>
  <si>
    <t>Героїв УПА, 13</t>
  </si>
  <si>
    <t>дах - 2015</t>
  </si>
  <si>
    <t>Героїв УПА, 11</t>
  </si>
  <si>
    <t>під. 2011 - п.1, 2012 - п. 2</t>
  </si>
  <si>
    <t>сил.цегла</t>
  </si>
  <si>
    <t xml:space="preserve">   2003-05</t>
  </si>
  <si>
    <t>Героїв УПА, 7а</t>
  </si>
  <si>
    <t>під. 2005, 2008 - п. 8, дах - 2014</t>
  </si>
  <si>
    <t>Героїв УПА, 5</t>
  </si>
  <si>
    <t>Ремонт сходових клітин, даху</t>
  </si>
  <si>
    <t>2009- рем. сходових, дах - 2012</t>
  </si>
  <si>
    <t>Героїв УПА, 3</t>
  </si>
  <si>
    <t>дах - 2014</t>
  </si>
  <si>
    <t>Героїв УПА, 1</t>
  </si>
  <si>
    <t>Воїнів-афганців, 17</t>
  </si>
  <si>
    <t>Воїнів-афганців, 15</t>
  </si>
  <si>
    <t>Воїнів-афганців, 13</t>
  </si>
  <si>
    <t>Воїнів-афганців, 12</t>
  </si>
  <si>
    <t>Воїнів-афганців, 11</t>
  </si>
  <si>
    <t>дах 2011</t>
  </si>
  <si>
    <t>Воїнів-афганців, 10</t>
  </si>
  <si>
    <t>дах кв. № 2, 4 - 2007</t>
  </si>
  <si>
    <t>Воїнів-афганців, 9</t>
  </si>
  <si>
    <t>39 кім</t>
  </si>
  <si>
    <t>Воїнів-афганців, 7 Б</t>
  </si>
  <si>
    <t>під. 2008, дах кв. № 5, 6 -2007, кв. № 5, 6, 7, 8 - 2008</t>
  </si>
  <si>
    <t>Воїнів-афганців, 7 А</t>
  </si>
  <si>
    <t>під. 2009, дах. кв. № 5, 6, 7, 8 - 2007</t>
  </si>
  <si>
    <t>Воїнів-афганців, 7</t>
  </si>
  <si>
    <t>Ремонт  під'їзду</t>
  </si>
  <si>
    <t>під. 2009, дах 2019р.</t>
  </si>
  <si>
    <t>Бандери Степана, 43</t>
  </si>
  <si>
    <t>під. 2009, дах.2019р.</t>
  </si>
  <si>
    <t>Бандери Степана, 41</t>
  </si>
  <si>
    <t>Бандери Степана, 4</t>
  </si>
  <si>
    <t>Склад та характер робіт</t>
  </si>
  <si>
    <t xml:space="preserve">Рік проведення </t>
  </si>
  <si>
    <t>Оголовок димо-вентеляційного каналу</t>
  </si>
  <si>
    <t>покрівля</t>
  </si>
  <si>
    <t>стіни</t>
  </si>
  <si>
    <t>фундамент</t>
  </si>
  <si>
    <t>сходові клітки</t>
  </si>
  <si>
    <t>підвал</t>
  </si>
  <si>
    <t>Загальна площа квартир та нежитл.прим.</t>
  </si>
  <si>
    <t>Загальна площа будинку</t>
  </si>
  <si>
    <t>ліфтів</t>
  </si>
  <si>
    <t>підїздів</t>
  </si>
  <si>
    <t>нежитлових приміщень</t>
  </si>
  <si>
    <t>квартир</t>
  </si>
  <si>
    <t>Кол-во строений</t>
  </si>
  <si>
    <t>поверхів</t>
  </si>
  <si>
    <t>Проведення капітального ремонту</t>
  </si>
  <si>
    <t>Площа (м2)</t>
  </si>
  <si>
    <t>Рік вводу в експлуат. будинку</t>
  </si>
  <si>
    <t xml:space="preserve">Кількість </t>
  </si>
  <si>
    <t>№
п/п</t>
  </si>
  <si>
    <t>Технічна характеристика багатоквартирних будинків об'єкта конкурсу №3</t>
  </si>
  <si>
    <t>2002, 2015</t>
  </si>
  <si>
    <t>з/б блоки</t>
  </si>
  <si>
    <t>Ярослава Мудрого,51</t>
  </si>
  <si>
    <t>з/б панелі</t>
  </si>
  <si>
    <t>Ярослава Мудрого,36 А</t>
  </si>
  <si>
    <t>металочерепиця</t>
  </si>
  <si>
    <t>Ярослава Мудрого,36</t>
  </si>
  <si>
    <t>2000 і 2016, 2008</t>
  </si>
  <si>
    <t>Ярослава Мудрого,34</t>
  </si>
  <si>
    <t>2006 і 2017(1,2),2019</t>
  </si>
  <si>
    <t>сілікатна цегла</t>
  </si>
  <si>
    <t>Ярослава Мудрого,8</t>
  </si>
  <si>
    <t>200 і 2011(2),2017(1-2(1)</t>
  </si>
  <si>
    <t>Ярослава Мудрого,6</t>
  </si>
  <si>
    <t>під′їзди.</t>
  </si>
  <si>
    <t>Ярослава Мудрого,4</t>
  </si>
  <si>
    <t>дах,під'їзди,заміна міжповерхових вікон на січасні</t>
  </si>
  <si>
    <t>2008,2003 і 2008(2)(3 частк.),2019</t>
  </si>
  <si>
    <t>4*5</t>
  </si>
  <si>
    <t>Ярослава Мудрого,1</t>
  </si>
  <si>
    <t>рубероїд</t>
  </si>
  <si>
    <t>Янченка Дмитра,2</t>
  </si>
  <si>
    <t>дах,під'їзди</t>
  </si>
  <si>
    <t>2007, 2008</t>
  </si>
  <si>
    <t>під'їзди</t>
  </si>
  <si>
    <t>2017(1-4)</t>
  </si>
  <si>
    <t>2014, 2002 і 2014</t>
  </si>
  <si>
    <t>дах,заміна міжповерхових вікон на сучасні</t>
  </si>
  <si>
    <t>дах</t>
  </si>
  <si>
    <t>Сєдова,7</t>
  </si>
  <si>
    <t>Сєдова,2</t>
  </si>
  <si>
    <t>зов.водовідв.</t>
  </si>
  <si>
    <t>Сєдова,1</t>
  </si>
  <si>
    <t>*</t>
  </si>
  <si>
    <t>Оболонська,76</t>
  </si>
  <si>
    <t>Оболонська,74</t>
  </si>
  <si>
    <t>Оболонська,72(гурт.)</t>
  </si>
  <si>
    <t>Оболонська,47(гурт.)</t>
  </si>
  <si>
    <t>Оболонська,45(гурт.)</t>
  </si>
  <si>
    <t>2014,2002 і 2012</t>
  </si>
  <si>
    <t>Некрасова,1 А</t>
  </si>
  <si>
    <t>дах,під'їзди з заміною вікон</t>
  </si>
  <si>
    <t>Мічуріна,2</t>
  </si>
  <si>
    <t>під'їзд,утеплення всього будинку</t>
  </si>
  <si>
    <t>дах,ел.постачання</t>
  </si>
  <si>
    <t>2006, 2008,2019</t>
  </si>
  <si>
    <t>Кобзарська,4</t>
  </si>
  <si>
    <t>2004 і 2017 (6 мешк.)</t>
  </si>
  <si>
    <t>Київська,292</t>
  </si>
  <si>
    <t>покрівля,під'їзди,ліфти</t>
  </si>
  <si>
    <t>2011(1-3), 2014(2) і 2015(1,3), 2014(3 шт)</t>
  </si>
  <si>
    <t>Київська,288</t>
  </si>
  <si>
    <t xml:space="preserve">дах,під'їзди,заміна міжповерхових вікон на сучасні             </t>
  </si>
  <si>
    <t>2013,2008(1-3),2018</t>
  </si>
  <si>
    <t>Київська,168</t>
  </si>
  <si>
    <t>дах, під'їзди,дах</t>
  </si>
  <si>
    <t>2019,2001 і 2011 (1ші пов.),2019</t>
  </si>
  <si>
    <t>Київська,166</t>
  </si>
  <si>
    <t>2014,200 і 2012</t>
  </si>
  <si>
    <t>Київська,151 А</t>
  </si>
  <si>
    <t>Електриків,2</t>
  </si>
  <si>
    <t>покрівля,під'їзди</t>
  </si>
  <si>
    <t>покрівля,під'їзди,ліфти,ел.постачання</t>
  </si>
  <si>
    <t>2007(3,4) і 2010(8,9) і 2011(6,7) і 2013(1,5) і 2017(1-4),2002-2003 і 2007(2,3,4) і 2009(9,№21781,№21782 і 2014-2шт.,2017(6)</t>
  </si>
  <si>
    <t>9*10</t>
  </si>
  <si>
    <t>2007(2-1-3 пов.)і 2017(1-4),</t>
  </si>
  <si>
    <t>2017(1-3),2005 і 2019</t>
  </si>
  <si>
    <t>покрівля,під'їзди,герметизація гориз. та верт. стиків панелей(50%),</t>
  </si>
  <si>
    <t>2012(1-6) і 2016(7-9) і 2017(4-6) і2018(1-2),2007і 2007(7-9),2016</t>
  </si>
  <si>
    <t>1986/90</t>
  </si>
  <si>
    <t>покрівля,ліфт,ел. постачання</t>
  </si>
  <si>
    <t>2010,2017,2017</t>
  </si>
  <si>
    <t>2019,2003 і 2011,2012(1-3)</t>
  </si>
  <si>
    <t>Голуба Аркадія,5</t>
  </si>
  <si>
    <t>під'їзди,утеплення торців будинку ,герметизація гориз. та верт. стиків панелей(50%),дах</t>
  </si>
  <si>
    <t>2002,2013,2015,2017</t>
  </si>
  <si>
    <t>Голуба Аркадія,1/3</t>
  </si>
  <si>
    <t>під'їзди,утеплення торців будинку ,герметизація гориз. та верт. стиків панелей(50%)</t>
  </si>
  <si>
    <t>2003,2014,2015</t>
  </si>
  <si>
    <t>металевий</t>
  </si>
  <si>
    <t>Голуба Аркадія,1</t>
  </si>
  <si>
    <t>2013(1,2) і 2015(3),2008(1,2) і 2014(3),2018,2017</t>
  </si>
  <si>
    <t>Героїв Небесної Сотні,15 Б</t>
  </si>
  <si>
    <t>покрівля,під'їзди,ліфт,утеплення торців будинку заміна огорожі балконів</t>
  </si>
  <si>
    <t>2013(1,2),2005(2)-2006(1) і 2015(1,2),№11873,2018</t>
  </si>
  <si>
    <t>Героїв Небесної Сотні,11</t>
  </si>
  <si>
    <t>покрівля,під'їзди,ліфт,утеплення торців будинку заміна огорожі балконів,ел.постачання</t>
  </si>
  <si>
    <t>2004 і 2017,2005(2) і 2015(1,2),№11871,2018,2016</t>
  </si>
  <si>
    <t>Героїв Небесної Сотні,9</t>
  </si>
  <si>
    <t>покрівля,під'їзди,утеплення торців будинку,ел.постачання,герметизація гориз. та верт. стиків панелей</t>
  </si>
  <si>
    <t>2007(1-3),2000 і2009-2010,2014,2017,2017</t>
  </si>
  <si>
    <t>Героїв Небесної Сотні,7 А</t>
  </si>
  <si>
    <t>покрівля,під'їзди,утеплення торців будинку заміна огорожі балконів,ел.постачання</t>
  </si>
  <si>
    <t>2011(1) і2016(2),2007(1,2),2018,2017(1,2)</t>
  </si>
  <si>
    <t>1978/79</t>
  </si>
  <si>
    <t>Героїв Небесної Сотні,7</t>
  </si>
  <si>
    <t>покрівля,під'їзди,ліфт,утеплення торців будинку</t>
  </si>
  <si>
    <t>2017(1-3),2013(1,2) і2014(3),№12341,2014</t>
  </si>
  <si>
    <t>Героїв Небесної Сотні,5 А</t>
  </si>
  <si>
    <t>Геологів,5(гурт.)</t>
  </si>
  <si>
    <t>Геологів,4</t>
  </si>
  <si>
    <t>Геологів,3</t>
  </si>
  <si>
    <t>Геологів,2</t>
  </si>
  <si>
    <t>Геологів,1</t>
  </si>
  <si>
    <t>Білодібровна,14</t>
  </si>
  <si>
    <t>м'яка покрівля</t>
  </si>
  <si>
    <t>Білодібровна,6</t>
  </si>
  <si>
    <t>Білодібровна,4</t>
  </si>
  <si>
    <t>Білодібровна,2А</t>
  </si>
  <si>
    <t>Білодібровна,2</t>
  </si>
  <si>
    <t>покрівля,під'їзди,ліфти,утеплення будинку,ел.постачання</t>
  </si>
  <si>
    <t>2007(1,2),2008(3,4),2007,2015(1,2),2016(весь),2017</t>
  </si>
  <si>
    <t>1987/89</t>
  </si>
  <si>
    <t>Білана Олександра,5</t>
  </si>
  <si>
    <t>Білана Олександра,3</t>
  </si>
  <si>
    <t xml:space="preserve">2002,2011-№1 </t>
  </si>
  <si>
    <t>Білана Олександра,2 А</t>
  </si>
  <si>
    <t>Технічна характеристика багатоквартирних будинків об'єкта конкурсу №4</t>
  </si>
  <si>
    <r>
      <t xml:space="preserve">покрівля,під'їзди,утеплення торців будинку </t>
    </r>
    <r>
      <rPr>
        <sz val="11"/>
        <color theme="1"/>
        <rFont val="Times New Roman"/>
        <family val="1"/>
        <charset val="204"/>
      </rPr>
      <t>,герметизація гориз. та верт. стиків панелей</t>
    </r>
  </si>
  <si>
    <r>
      <t>під</t>
    </r>
    <r>
      <rPr>
        <sz val="11"/>
        <color indexed="8"/>
        <rFont val="Times New Roman"/>
        <family val="1"/>
        <charset val="204"/>
      </rPr>
      <t>′</t>
    </r>
    <r>
      <rPr>
        <sz val="11"/>
        <color theme="1"/>
        <rFont val="Times New Roman"/>
        <family val="1"/>
        <charset val="204"/>
      </rPr>
      <t>їзди.</t>
    </r>
  </si>
  <si>
    <r>
      <t>дах, під</t>
    </r>
    <r>
      <rPr>
        <sz val="11"/>
        <color indexed="8"/>
        <rFont val="Times New Roman"/>
        <family val="1"/>
        <charset val="204"/>
      </rPr>
      <t>′</t>
    </r>
    <r>
      <rPr>
        <sz val="11"/>
        <color theme="1"/>
        <rFont val="Times New Roman"/>
        <family val="1"/>
        <charset val="204"/>
      </rPr>
      <t>їздів,заміна міжповерхових вікон на сучасні</t>
    </r>
  </si>
  <si>
    <r>
      <t>під</t>
    </r>
    <r>
      <rPr>
        <sz val="11"/>
        <color indexed="8"/>
        <rFont val="Times New Roman"/>
        <family val="1"/>
        <charset val="204"/>
      </rPr>
      <t>′</t>
    </r>
    <r>
      <rPr>
        <sz val="11"/>
        <color theme="1"/>
        <rFont val="Times New Roman"/>
        <family val="1"/>
        <charset val="204"/>
      </rPr>
      <t>їздів</t>
    </r>
  </si>
  <si>
    <r>
      <t>дах,під</t>
    </r>
    <r>
      <rPr>
        <sz val="11"/>
        <color indexed="8"/>
        <rFont val="Times New Roman"/>
        <family val="1"/>
        <charset val="204"/>
      </rPr>
      <t>′</t>
    </r>
    <r>
      <rPr>
        <sz val="11"/>
        <color theme="1"/>
        <rFont val="Times New Roman"/>
        <family val="1"/>
        <charset val="204"/>
      </rPr>
      <t>їзди</t>
    </r>
  </si>
  <si>
    <r>
      <t>1під</t>
    </r>
    <r>
      <rPr>
        <sz val="11"/>
        <color indexed="8"/>
        <rFont val="Times New Roman"/>
        <family val="1"/>
        <charset val="204"/>
      </rPr>
      <t>′</t>
    </r>
    <r>
      <rPr>
        <sz val="11"/>
        <color theme="1"/>
        <rFont val="Times New Roman"/>
        <family val="1"/>
        <charset val="204"/>
      </rPr>
      <t>їзд,,2під</t>
    </r>
    <r>
      <rPr>
        <sz val="11"/>
        <color indexed="8"/>
        <rFont val="Times New Roman"/>
        <family val="1"/>
        <charset val="204"/>
      </rPr>
      <t>′</t>
    </r>
    <r>
      <rPr>
        <sz val="11"/>
        <color theme="1"/>
        <rFont val="Times New Roman"/>
        <family val="1"/>
        <charset val="204"/>
      </rPr>
      <t xml:space="preserve">їзд, під'їздівз заміною вікон          </t>
    </r>
  </si>
  <si>
    <r>
      <t>під</t>
    </r>
    <r>
      <rPr>
        <sz val="11"/>
        <color indexed="8"/>
        <rFont val="Times New Roman"/>
        <family val="1"/>
        <charset val="204"/>
      </rPr>
      <t>′</t>
    </r>
    <r>
      <rPr>
        <sz val="11"/>
        <color theme="1"/>
        <rFont val="Times New Roman"/>
        <family val="1"/>
        <charset val="204"/>
      </rPr>
      <t>їздів,під′їздів з заміною вікон,дах</t>
    </r>
  </si>
  <si>
    <r>
      <t>під</t>
    </r>
    <r>
      <rPr>
        <sz val="11"/>
        <color indexed="8"/>
        <rFont val="Times New Roman"/>
        <family val="1"/>
        <charset val="204"/>
      </rPr>
      <t>′</t>
    </r>
    <r>
      <rPr>
        <sz val="11"/>
        <color theme="1"/>
        <rFont val="Times New Roman"/>
        <family val="1"/>
        <charset val="204"/>
      </rPr>
      <t>їздів, дах</t>
    </r>
  </si>
  <si>
    <r>
      <t>під</t>
    </r>
    <r>
      <rPr>
        <sz val="11"/>
        <color indexed="8"/>
        <rFont val="Times New Roman"/>
        <family val="1"/>
        <charset val="204"/>
      </rPr>
      <t>′</t>
    </r>
    <r>
      <rPr>
        <sz val="11"/>
        <color theme="1"/>
        <rFont val="Times New Roman"/>
        <family val="1"/>
        <charset val="204"/>
      </rPr>
      <t>їздів,дах</t>
    </r>
  </si>
  <si>
    <t xml:space="preserve"> утеплення</t>
  </si>
  <si>
    <t>пл.Шевченка,4</t>
  </si>
  <si>
    <t>Шевченка,2</t>
  </si>
  <si>
    <t>Шевченка,6</t>
  </si>
  <si>
    <t>Шевченка,8</t>
  </si>
  <si>
    <t>Шевченка,13</t>
  </si>
  <si>
    <t>Гонти Івана,2</t>
  </si>
  <si>
    <t>Грушевського Михайла,1(гурт.)</t>
  </si>
  <si>
    <t>Грушевського Михайла,1 А</t>
  </si>
  <si>
    <t>Грушевського Михайла,3</t>
  </si>
  <si>
    <t>Грушевського Михайла,3 А</t>
  </si>
  <si>
    <t>Грушевського Михайла,3 Б</t>
  </si>
  <si>
    <t>Грушевського Михайла,17</t>
  </si>
  <si>
    <t>Українки Лесі,2 А</t>
  </si>
  <si>
    <t>Українки Лесі ,12</t>
  </si>
  <si>
    <t>Шолом - Алейхема,96</t>
  </si>
  <si>
    <t>шатр.</t>
  </si>
  <si>
    <t>бетон</t>
  </si>
  <si>
    <t>─</t>
  </si>
  <si>
    <t>м'яка</t>
  </si>
  <si>
    <t>4</t>
  </si>
  <si>
    <t>128</t>
  </si>
  <si>
    <t>9</t>
  </si>
  <si>
    <t>бул. Незалежності, 9-а</t>
  </si>
  <si>
    <t>к.р. даху</t>
  </si>
  <si>
    <t>6</t>
  </si>
  <si>
    <t>90</t>
  </si>
  <si>
    <t>5</t>
  </si>
  <si>
    <t>бул. Незалежності, 3-а</t>
  </si>
  <si>
    <t>вул. Лагунової Марії, 19</t>
  </si>
  <si>
    <t>кап.рем.ліфтів, заміна ГРЩ</t>
  </si>
  <si>
    <t>2017-2018</t>
  </si>
  <si>
    <t>вул. Лагунової Марії, 18</t>
  </si>
  <si>
    <t>вул. Лагунової Марії, 17</t>
  </si>
  <si>
    <t>вул. Лагунової Марії, 13-б</t>
  </si>
  <si>
    <t>вул. Лагунової Марії, 13-а</t>
  </si>
  <si>
    <t>капремонт під'їздів, покрівля</t>
  </si>
  <si>
    <t>вул. Лагунової Марії, 11</t>
  </si>
  <si>
    <t>капремонт під'їздів № 1,2, покрівля</t>
  </si>
  <si>
    <t>вул. Лагунової Марії, 10-а</t>
  </si>
  <si>
    <t>заміна ГРЩ</t>
  </si>
  <si>
    <t>вул. Лагунової Марії, 9</t>
  </si>
  <si>
    <t>вул. Лагунової Марії, 5</t>
  </si>
  <si>
    <t>вул. Лагунової Марії, 4-а</t>
  </si>
  <si>
    <t>вул. Лагунової Марії, 4</t>
  </si>
  <si>
    <t>к.р.даху</t>
  </si>
  <si>
    <t>вул. Лагунової Марії, 1</t>
  </si>
  <si>
    <t>вул. Короленка, 67</t>
  </si>
  <si>
    <t>вул. Короленка, 65</t>
  </si>
  <si>
    <t>капремонт даху, заміна ГРЩ</t>
  </si>
  <si>
    <t>2016, 2019</t>
  </si>
  <si>
    <t>вул. Короленка, 63</t>
  </si>
  <si>
    <t>вул. Короленка, 61-а</t>
  </si>
  <si>
    <t>вул. Короленка, 61</t>
  </si>
  <si>
    <t>вул. Короленка, 59</t>
  </si>
  <si>
    <t>вул. Короленка, 55</t>
  </si>
  <si>
    <t>вул. Короленка, 53</t>
  </si>
  <si>
    <t>вул. Короленка, 51</t>
  </si>
  <si>
    <t>вул. Короленка, 49</t>
  </si>
  <si>
    <t>вул. Київська, 310-а</t>
  </si>
  <si>
    <t>860,868,9</t>
  </si>
  <si>
    <t>вул. Київська, 312</t>
  </si>
  <si>
    <t>ремонт даху, заміна ГРЩ</t>
  </si>
  <si>
    <t>вул. Київська, 310</t>
  </si>
  <si>
    <t>вул. Київська, 304</t>
  </si>
  <si>
    <t>вул. Київська, 302-а</t>
  </si>
  <si>
    <t>вул. Київська, 302</t>
  </si>
  <si>
    <t>вул. Київська, 300-в</t>
  </si>
  <si>
    <t>вул. Київська, 300-б</t>
  </si>
  <si>
    <t>вул. Київська, 300-а</t>
  </si>
  <si>
    <t>кап.р.даху</t>
  </si>
  <si>
    <t>вул. Київська, 300</t>
  </si>
  <si>
    <t>покрівля, заміна внутрішніх електромереж</t>
  </si>
  <si>
    <t>2013, 2017-18</t>
  </si>
  <si>
    <t>вул. Київська, 298-а</t>
  </si>
  <si>
    <t>капремонт покрівлі</t>
  </si>
  <si>
    <t>вул. Київська, 296-а</t>
  </si>
  <si>
    <t>вул. Київська, 296</t>
  </si>
  <si>
    <t>вул. Київська, 294</t>
  </si>
  <si>
    <t>кап. р. даху, заміна вікон, ремонт під'їздів</t>
  </si>
  <si>
    <t>2017-2018, 2019</t>
  </si>
  <si>
    <t xml:space="preserve">вул. Гагаріна, 16 </t>
  </si>
  <si>
    <t>капремонт під'їздів</t>
  </si>
  <si>
    <t xml:space="preserve">вул. Гагаріна, 14 </t>
  </si>
  <si>
    <t>вул. Гагаріна, 12</t>
  </si>
  <si>
    <t>заміна вікон</t>
  </si>
  <si>
    <t xml:space="preserve">вул. Гагаріна, 11 </t>
  </si>
  <si>
    <t>заміна ГРЩ, утеплення торця будинку, заміна вікон</t>
  </si>
  <si>
    <t>2018, 2019</t>
  </si>
  <si>
    <t xml:space="preserve">вул. Гагаріна, 10 </t>
  </si>
  <si>
    <t>капремонт під'їздів, заміна вікон</t>
  </si>
  <si>
    <t>2014, 2019</t>
  </si>
  <si>
    <t xml:space="preserve">вул. Гагаріна, 9 </t>
  </si>
  <si>
    <t>утеплення торця будинку</t>
  </si>
  <si>
    <t xml:space="preserve">вул. Гагаріна, 8 </t>
  </si>
  <si>
    <t xml:space="preserve">вул. Гагаріна, 7 </t>
  </si>
  <si>
    <t xml:space="preserve">вул. Гагаріна, 6 </t>
  </si>
  <si>
    <t>капремонт під'їздів, даху, заміна  вікон</t>
  </si>
  <si>
    <t>2014,2018,  2019</t>
  </si>
  <si>
    <t xml:space="preserve">вул. Гагаріна, 5 </t>
  </si>
  <si>
    <t>кап.р.електрощит., заміна вікон, утеплення торців будинку</t>
  </si>
  <si>
    <t>2018-2019</t>
  </si>
  <si>
    <t xml:space="preserve">вул. Гагаріна, 3 </t>
  </si>
  <si>
    <t>вул. Гагаріна, 2</t>
  </si>
  <si>
    <t>кап.р.покрівлі, заміна вікон</t>
  </si>
  <si>
    <t>2017-2019</t>
  </si>
  <si>
    <t xml:space="preserve">вул. Гагаріна, 1 </t>
  </si>
  <si>
    <t>Оголовка димовентеляційного каналу</t>
  </si>
  <si>
    <t>Загальна площа квартир та нежитлових приміщень</t>
  </si>
  <si>
    <t>Кпітальний ремонт</t>
  </si>
  <si>
    <t>Площа (м кв)</t>
  </si>
  <si>
    <t>№</t>
  </si>
  <si>
    <t>Технічна характеристика багатоквартирних будинків об'єкта конкурсу №5</t>
  </si>
  <si>
    <t>чегла</t>
  </si>
  <si>
    <t>перлітобетон</t>
  </si>
  <si>
    <t>бутобетон</t>
  </si>
  <si>
    <t>б/блоки</t>
  </si>
  <si>
    <t>Поповича, 6</t>
  </si>
  <si>
    <t>Поповича, 4</t>
  </si>
  <si>
    <t>2014</t>
  </si>
  <si>
    <t>Поповича, 10</t>
  </si>
  <si>
    <t>2017</t>
  </si>
  <si>
    <t>Олімпійська, 9</t>
  </si>
  <si>
    <t>панелі</t>
  </si>
  <si>
    <t>Олімпійська, 8</t>
  </si>
  <si>
    <t>2016</t>
  </si>
  <si>
    <t>Олімпійська, 7</t>
  </si>
  <si>
    <t>з/б  палі</t>
  </si>
  <si>
    <t xml:space="preserve">Олімпійська, 6     </t>
  </si>
  <si>
    <t>Олімпійська, 4</t>
  </si>
  <si>
    <t>Олімпійська, 3</t>
  </si>
  <si>
    <t>з/б палі</t>
  </si>
  <si>
    <t xml:space="preserve">Олімпійська, 2     </t>
  </si>
  <si>
    <t>Олімпійська, 10</t>
  </si>
  <si>
    <t>Олімпійська, 1</t>
  </si>
  <si>
    <t>з/б плити</t>
  </si>
  <si>
    <t>Гельсінської групи, 7</t>
  </si>
  <si>
    <t>Вокзальна, 10</t>
  </si>
  <si>
    <t>Броварської сотні, 16</t>
  </si>
  <si>
    <t xml:space="preserve">рік   проведення </t>
  </si>
  <si>
    <t>оголовка димовентиляційного    каналу</t>
  </si>
  <si>
    <t xml:space="preserve">загальна площа будинку </t>
  </si>
  <si>
    <t xml:space="preserve"> нежитлові приміщення</t>
  </si>
  <si>
    <t>Рік забудови та  введ. в експ. будинку</t>
  </si>
  <si>
    <t>оцинковка</t>
  </si>
  <si>
    <t>монолітний залазобетон</t>
  </si>
  <si>
    <t>технічний поверх</t>
  </si>
  <si>
    <t>Технічна характеристика багатоквартирних будинків об'єкта конкурсу №6</t>
  </si>
  <si>
    <t>Технічна характеристика багатоквартирних будинків об'єкта конкурсу №9</t>
  </si>
  <si>
    <t>Москаленка Сергія,  41</t>
  </si>
  <si>
    <t>Москаленка Сергія, 43</t>
  </si>
  <si>
    <t>Москаленка Сергія,  45</t>
  </si>
  <si>
    <t>Москаленка Сергія, 47</t>
  </si>
  <si>
    <t>Москаленка Сергія,  51</t>
  </si>
  <si>
    <t>Грушевського Михайла, 23</t>
  </si>
  <si>
    <t>Грушевського Михайла, 25</t>
  </si>
  <si>
    <t>Петлюри Симона, 36</t>
  </si>
  <si>
    <t>Петлюри Симона, 36-а</t>
  </si>
  <si>
    <t>Грушевського Михайла, 15</t>
  </si>
  <si>
    <t>Грушевського Михайла, 17/1</t>
  </si>
  <si>
    <t>Короленка, 57</t>
  </si>
  <si>
    <t>м. профіль</t>
  </si>
  <si>
    <t xml:space="preserve"> -</t>
  </si>
  <si>
    <t>м.черепиця</t>
  </si>
  <si>
    <t>Назалежності, 14/1</t>
  </si>
  <si>
    <t>15/16</t>
  </si>
  <si>
    <t>руберойд/ керам.плитка</t>
  </si>
  <si>
    <t>з/бетон</t>
  </si>
  <si>
    <t>Київська, 290</t>
  </si>
  <si>
    <t>Технічна характеристика багатоквартирних будинків об'єкта конкурсу №7</t>
  </si>
  <si>
    <t>Короленка, 53А</t>
  </si>
  <si>
    <t>Грушевського Михайла, 9</t>
  </si>
  <si>
    <t>Грушевського Михайла, 11</t>
  </si>
  <si>
    <t>Грушевського Михайла, 13</t>
  </si>
  <si>
    <t>Ярослава Мудрого, 90</t>
  </si>
  <si>
    <t>Шевченка, 10А</t>
  </si>
  <si>
    <t>Петлюри Симона, 16Г</t>
  </si>
  <si>
    <t>Незалежності, 14Г</t>
  </si>
  <si>
    <t>Незалежності, 10А</t>
  </si>
  <si>
    <t>Незалежності, 6Б</t>
  </si>
  <si>
    <t>Гагаріна, 10А</t>
  </si>
  <si>
    <t>бетонний каркас, газоблок, перлітоблок</t>
  </si>
  <si>
    <t>бетонна подушка</t>
  </si>
  <si>
    <t>бетон, моноліт, газоблок, перлітоблок</t>
  </si>
  <si>
    <t>9,12,14</t>
  </si>
  <si>
    <t>Київська, 265/3</t>
  </si>
  <si>
    <t>Київська, 265</t>
  </si>
  <si>
    <t>Технічна характеристика багатоквартирних будинків об'єкта конкурсу №8</t>
  </si>
  <si>
    <t>Петлюри Симона, 11Г</t>
  </si>
  <si>
    <t>Чубинського Павла, 3</t>
  </si>
  <si>
    <t>Чубинського Павла, 7А</t>
  </si>
  <si>
    <t>Чубинського Павла, 9А</t>
  </si>
  <si>
    <t>Петлюри Симона, 13</t>
  </si>
  <si>
    <t>Петлюри Симона , 13А</t>
  </si>
  <si>
    <t>Петлюри Симона, 15</t>
  </si>
  <si>
    <t>Петлюри Симона, 15А</t>
  </si>
  <si>
    <t>Петлюри Симона, 17</t>
  </si>
  <si>
    <t>Петлюри Симона, 23Б</t>
  </si>
  <si>
    <t>Петлюри Симона, 23А</t>
  </si>
  <si>
    <t>Петлюри Симона, 21А</t>
  </si>
  <si>
    <t>Петлюри Симона, 19Б</t>
  </si>
  <si>
    <t>Петлюри Симона, 19А</t>
  </si>
  <si>
    <t>Петлюри Симона, 17А</t>
  </si>
  <si>
    <t>Петлюри Симона , 23В</t>
  </si>
  <si>
    <t>Петлюри Симона , 25</t>
  </si>
  <si>
    <t>Петлюри Симона, 25Б</t>
  </si>
  <si>
    <t>Незалежності,19А</t>
  </si>
  <si>
    <t>Незалежності,15А</t>
  </si>
  <si>
    <t>Короленка,70Б</t>
  </si>
  <si>
    <t>Короленка,68Б</t>
  </si>
  <si>
    <t>Короленка,68А</t>
  </si>
  <si>
    <t>Короленка,64Б</t>
  </si>
  <si>
    <t>Короленка,60Б</t>
  </si>
  <si>
    <t>Короленка,64А</t>
  </si>
  <si>
    <t>Короленка,60А</t>
  </si>
  <si>
    <t>Короленка,56А</t>
  </si>
  <si>
    <t>Короленка,54А</t>
  </si>
  <si>
    <t xml:space="preserve"> ---------</t>
  </si>
  <si>
    <t>Шевченка, 26</t>
  </si>
  <si>
    <t>метал</t>
  </si>
  <si>
    <t>Броварської Сотні, 8</t>
  </si>
  <si>
    <t>Броварської Сотні, 6</t>
  </si>
  <si>
    <t>Броварської Сотні, 4</t>
  </si>
  <si>
    <t>Броварської Сотні, 2</t>
  </si>
  <si>
    <t>Технічна характеристика багатоквартирних будинків об'єкта конкурсу № 10</t>
  </si>
  <si>
    <t>Москаленка Сергія, 5</t>
  </si>
  <si>
    <t>Міський голова                                                                                                                                            І.В. Сапожко</t>
  </si>
  <si>
    <t xml:space="preserve">Додаток 3
до конкурсної документації для проведення конкурсу з призначення управителя багатоквартирного будинку в місті Бровари Київської області
</t>
  </si>
  <si>
    <t>Разом:</t>
  </si>
  <si>
    <t>Москаленка Сергія,15</t>
  </si>
  <si>
    <t>Москаленка Сергія,13</t>
  </si>
  <si>
    <t>Москаленка Сергія,11</t>
  </si>
  <si>
    <t>Москаленка Сергія,9</t>
  </si>
  <si>
    <t>Москаленка Сергія,8-А</t>
  </si>
  <si>
    <t>Москаленка Сергія,7</t>
  </si>
  <si>
    <t>Москаленка Сергія,6</t>
  </si>
  <si>
    <t>Москаленка Сергія,4</t>
  </si>
  <si>
    <t>ремонт ГРЩ-0,4 кВ</t>
  </si>
  <si>
    <t>Москаленка Сергія,2-Б</t>
  </si>
  <si>
    <t xml:space="preserve"> Москаленка Сергія,2-А</t>
  </si>
  <si>
    <t>Москаленка Сергія,2</t>
  </si>
  <si>
    <t xml:space="preserve">ремонт під'їздів   № 1,2    </t>
  </si>
  <si>
    <t>Олімпійська, 10-А</t>
  </si>
  <si>
    <t>Олімпійська, 9-А</t>
  </si>
  <si>
    <t>Олімпійська, 7-А</t>
  </si>
  <si>
    <t xml:space="preserve">Олімпійська, 6-А   </t>
  </si>
  <si>
    <t>Олімпійська, 1-Б</t>
  </si>
  <si>
    <t>Олімпійська,1-А</t>
  </si>
  <si>
    <t>метало профіль</t>
  </si>
  <si>
    <t xml:space="preserve">ремонт зовнішнього водовідведення з покрівлі               </t>
  </si>
  <si>
    <t xml:space="preserve">ремонт зовнішнього водовідведення з покрівлі           </t>
  </si>
  <si>
    <t xml:space="preserve">ремонт зовнішнього водовідведення з покрівлі             </t>
  </si>
  <si>
    <t>Володимира Великого, 10-Б</t>
  </si>
  <si>
    <t>Володимира Великого, 10-А</t>
  </si>
  <si>
    <t>Володимира Великого, 10</t>
  </si>
  <si>
    <t>Володимира Великого, 8</t>
  </si>
  <si>
    <t>ремонт під. № 1</t>
  </si>
  <si>
    <t>Володимира Великого, 4</t>
  </si>
  <si>
    <t>Володимира Великого, 2</t>
  </si>
  <si>
    <t>Онікієнка Олега,75</t>
  </si>
  <si>
    <t>Онікієнка Олега,73-А</t>
  </si>
  <si>
    <t>Онікієнка Олега,73</t>
  </si>
  <si>
    <t>Онікієнка Олега,71-А</t>
  </si>
  <si>
    <t>Онікієнка Олега,71</t>
  </si>
  <si>
    <t>Онікієнка Олега, 69-Б</t>
  </si>
  <si>
    <t>Онікієнка Олега, 69-А</t>
  </si>
  <si>
    <t>Онікієнка Олега, 20/2</t>
  </si>
  <si>
    <t>Онікієнка Олега, 20</t>
  </si>
  <si>
    <t>Онікієнка Олега, 18</t>
  </si>
  <si>
    <t>Онікієнка Олега, 16</t>
  </si>
  <si>
    <t>Онікієнка Олега, 14</t>
  </si>
  <si>
    <t xml:space="preserve"> Онікієнка Олега, 10</t>
  </si>
  <si>
    <t>Онікієнка Олега, 8</t>
  </si>
  <si>
    <t>Онікієнка Олега, 6/4</t>
  </si>
  <si>
    <t>Онікієнка Олега, 6/3</t>
  </si>
  <si>
    <t>Технічна характеристика багатоквартирних будинків об'єкта конкурсу №2</t>
  </si>
  <si>
    <t>надбудова</t>
  </si>
  <si>
    <t xml:space="preserve">сходових кліток </t>
  </si>
  <si>
    <t>цегла,з/бетон</t>
  </si>
  <si>
    <t>рулонні покрівельні матеріали</t>
  </si>
  <si>
    <t>22 936,7</t>
  </si>
  <si>
    <t>35 907,5‬</t>
  </si>
  <si>
    <t>‭17 157‬</t>
  </si>
  <si>
    <t>144,1‬</t>
  </si>
  <si>
    <t>35 001,6</t>
  </si>
  <si>
    <t>12 164,8‬</t>
  </si>
  <si>
    <t>12 198,7</t>
  </si>
  <si>
    <t>Технічна характеристика багатоквартирних будинків об'єкта конкурсу №11</t>
  </si>
  <si>
    <t>Місцезнаходження будинків (вулиця)</t>
  </si>
  <si>
    <r>
      <t>Чорновола В</t>
    </r>
    <r>
      <rPr>
        <sz val="12"/>
        <color theme="1"/>
        <rFont val="Calibri"/>
        <family val="2"/>
        <charset val="204"/>
      </rPr>
      <t>’</t>
    </r>
    <r>
      <rPr>
        <sz val="12"/>
        <color theme="1"/>
        <rFont val="Times New Roman"/>
        <family val="1"/>
        <charset val="204"/>
      </rPr>
      <t>ячеслава, 9</t>
    </r>
  </si>
  <si>
    <t>Чорновола В’ячеслава, 11</t>
  </si>
  <si>
    <t>Чорновола В’ячеслава, 15</t>
  </si>
  <si>
    <t>Чорновола В’ячеслава, 6А</t>
  </si>
  <si>
    <t>Чорновола В’ячеслава, 6</t>
  </si>
  <si>
    <t>Київська, 247</t>
  </si>
  <si>
    <t>Київська, 249</t>
  </si>
  <si>
    <t>Київська, 249А</t>
  </si>
  <si>
    <t>Місцезнаходження будинків  (вулиця)</t>
  </si>
  <si>
    <t>Місцезнаходження  будинків  (вулиця)</t>
  </si>
  <si>
    <t>Місцезнаходження                будинків</t>
  </si>
  <si>
    <t>склад та характер                                                        робіт</t>
  </si>
  <si>
    <t>2018                                                            2019</t>
  </si>
  <si>
    <t xml:space="preserve">заміна поштових скриньок                                                     ремонт покрівлі </t>
  </si>
  <si>
    <t>ремонт міжбудинкового проїзду та тротуару</t>
  </si>
  <si>
    <t xml:space="preserve">заміна поштових скриньок     </t>
  </si>
  <si>
    <t>заміна поштових скриньок під. № 4,5</t>
  </si>
  <si>
    <t>2013                   2015                          2015</t>
  </si>
  <si>
    <t xml:space="preserve">ремонт зовнішнього водовідведення з покрівлі    ремонт покрівлі п.№ 1-6                   ремонт ГРЩ - 0,4 кВ    </t>
  </si>
  <si>
    <t>2016                           2017                              2017                             2018</t>
  </si>
  <si>
    <t>ремонт ГРЩ-0,4 кВ                                                 ремонт покрівлі  ремонт мереж зовнішнього освітлення міжбудинкового проїзду                           заміна поштових скриньок</t>
  </si>
  <si>
    <t>2018                           2018                           2019</t>
  </si>
  <si>
    <t>ремонт під'їздів                                                              заміна поштових скриньок                                   ремонт міжбудинкового проїзду, тротуарів</t>
  </si>
  <si>
    <t>Гельсинської групи,9</t>
  </si>
  <si>
    <t>ремонт міжбудинкового проїзду, тротуарів</t>
  </si>
  <si>
    <t>заміна поштових скриньок</t>
  </si>
  <si>
    <t>2017                             2017</t>
  </si>
  <si>
    <t>ремонт покрівлі                                                       ремонт ГРЩ-0,4 кВ</t>
  </si>
  <si>
    <t>ремонт мереж дворового зовнішного освітлення</t>
  </si>
  <si>
    <t xml:space="preserve">ремонт мереж зовнішнього освітлення міжбудинкового проїзду    </t>
  </si>
  <si>
    <t>2016                            2017</t>
  </si>
  <si>
    <t xml:space="preserve">ремонт під'їздів;                                                         ремонт мереж зовнішнього освітлення міжбудинкового проїзду             </t>
  </si>
  <si>
    <t>2015                           2017</t>
  </si>
  <si>
    <t>заміна поштових скриньок       ремонт мереж зовнішнього освітлення міжбудинкового проїзду</t>
  </si>
  <si>
    <t>Москаленка Сергія,17 (гуртожиток)</t>
  </si>
  <si>
    <t>2014                            2018                 2019</t>
  </si>
  <si>
    <t>ремонт покрівлі                                                      ремонт ГРЩ-0,4 кВ                                                ремонт ВБМ водопостачання та водовідведення</t>
  </si>
  <si>
    <t>2017                  2018</t>
  </si>
  <si>
    <t xml:space="preserve">ремонт мереж зовнішнього освітлення міжбудинкового проїзду  заміна поштових скриньок                             </t>
  </si>
  <si>
    <t>2017                 2017                             2017                          2017                       2018</t>
  </si>
  <si>
    <t xml:space="preserve">ремонт міжбудинкового проїзду та тротуару                                                            ремонт мереж зовнішнього освітлення міжбудинкового проїзду  ремонт ГРЩ-0,4 кВ                        ремонт вхідної групи під. № 1-6                               утеплення торцевої стіни       </t>
  </si>
  <si>
    <t>2015                  2017                            2017                       2018</t>
  </si>
  <si>
    <t xml:space="preserve"> ремонт міжбудинкового проїзду та тротуару                                                   ремонт міжбудинкового проїзду та тротуару                                                                    заміна поштових скриньок;                                                                ремонт ГРЩ-0,4 кВ</t>
  </si>
  <si>
    <t>2014                          2015                                 2016                          2018-2019</t>
  </si>
  <si>
    <t xml:space="preserve">ремонт ліфта під. № 1                                              ремонт ліфта під. № 2                                            ремонт ГРЩ-0,4 кВ                                                  заміна поштових скриньок;    </t>
  </si>
  <si>
    <t>2015                    2016               2017                            2018</t>
  </si>
  <si>
    <t>ремонт ГРЩ-0,4 кВ                                                   ремонт мереж зовнішнього дворового освітлення                                                                     ремонт пішохідного тротуару.                                              заміна поштових скриньок під. №1-5</t>
  </si>
  <si>
    <t>2014                          2015                          2019</t>
  </si>
  <si>
    <t xml:space="preserve">ремонт ліфта під. № 5                               часткове утеплення фасаду                      ремонт шатрового даху       </t>
  </si>
  <si>
    <t>2011                            2012                2015                  2017                2018</t>
  </si>
  <si>
    <t xml:space="preserve">ремонт покрівлі під. № 1,3                          ремонт  покрівлі під. № 2,4                         ремонт ліфта під. № 3                                  ремонт під. №1-4                                          заміна поштових скриньок під. № 1-4 </t>
  </si>
  <si>
    <t>2018                         2019</t>
  </si>
  <si>
    <t>ремонт ліфта під. №  1                                              заміна поштових скриньок</t>
  </si>
  <si>
    <t>2016                         2018</t>
  </si>
  <si>
    <t>ремонт мереж зовнішнього дворового освітлення                                                                  заміна поштових скриньок  під. №1,2,3,4,5</t>
  </si>
  <si>
    <t>2014                          2015                          2018                          2018</t>
  </si>
  <si>
    <t>ремонт ліфтів під. № 1,2                                      ремонт ГРЩ-0,4 кВ                                                 заміна поштових скриньок під. № 1,2                                                                   ремонт м'якої покрівлі</t>
  </si>
  <si>
    <t>2015                        2017                           2018                             2019</t>
  </si>
  <si>
    <t>ремонт ГРЩ-0,4 кВ                                                 ремонт пішохідного тротуару                               ремонт піщохідних тротуарів                                заміна поштових скриньок</t>
  </si>
  <si>
    <t xml:space="preserve">ремонт мереж зовнішнього дворового освітлення             </t>
  </si>
  <si>
    <t>2014                          2013               2018                2019</t>
  </si>
  <si>
    <t>ремонт під'їздів № 1,4                                           ремонт під'їздів  № 2,3                                         ремонт ліфта під. № 4                                            ремонт ліфта під. № 2</t>
  </si>
  <si>
    <t>2011                            2013                            2014                  2015                           2016                          2018                                       2019</t>
  </si>
  <si>
    <t>ремонт покрівлі під.№ 3,5                                    ремонт ліфта під.№ 4                                            ремонт ліфтів під. № 3,5                                        ремонт м'якої покрівлі під. № 4                            ремонт ГРЩ-0,4 кВ                                                              заміна поштових скриньок під. № 1,3,4,5                                                           ремонт м'якої покрівлі та вх. групи</t>
  </si>
  <si>
    <t>2014                              2019                            2019</t>
  </si>
  <si>
    <t>ремонт покрівлі під. №2                                         ремонт міжбудинкового проїзду, тротуарів                                                  ремонт спортивного майданчика</t>
  </si>
  <si>
    <t>2014                           2018                            2019                           2019</t>
  </si>
  <si>
    <t>ремонт покрівлі                                                             заміна поштових скриньок                             ремонт ВБМ водопостачання та водовідведення                                                          ремонт міжбудинкового проїзду, тротуарів</t>
  </si>
  <si>
    <t>2015                            2017</t>
  </si>
  <si>
    <t xml:space="preserve">ремонт зовнішнього водовідведення з покрівлі,                                                                    ремонт  конструктивних елементів будинку            </t>
  </si>
  <si>
    <t>2014                           2014                        2019</t>
  </si>
  <si>
    <t xml:space="preserve">часткове утеплення фасаду  ремонт зовнішнього водовідведення з покрівлі                        ремонт міжбудинкового проїзду, тротуарів   </t>
  </si>
  <si>
    <t>2016                           2017</t>
  </si>
  <si>
    <t xml:space="preserve">заміна поштових скриньок    ремонт міжбудинкового проїзду, тротуару та ремонт вхідної групи   </t>
  </si>
  <si>
    <t>2016                           2017                          2019</t>
  </si>
  <si>
    <t xml:space="preserve">заміна поштових скриньок  ремонт міжбудинкового проїзду, тротуару та ремонт вхідної групи     ремонт шатрового даху                </t>
  </si>
  <si>
    <t xml:space="preserve">2016                          2016 </t>
  </si>
  <si>
    <t xml:space="preserve">ремонт покрівлі                                               заміна поштових скриньок  </t>
  </si>
  <si>
    <t>2016              2017</t>
  </si>
  <si>
    <t>заміна поштових скриньок                                  ремонт міжбудинкового проїзду  та ремонт вхідної групи</t>
  </si>
  <si>
    <t xml:space="preserve">заміна поштових скриньок   </t>
  </si>
  <si>
    <t>2016                  2017</t>
  </si>
  <si>
    <t xml:space="preserve">заміна поштових скриньок                                    ремонт міжбудинкового проїзду  та ремонт вхідної групи   </t>
  </si>
  <si>
    <t>Київська, 243</t>
  </si>
  <si>
    <t>Москаленка Сергія, 49</t>
  </si>
  <si>
    <t>Москаленка Сергія,  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</si>
</sst>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4"/>
      <name val="Arial Cyr"/>
      <charset val="204"/>
    </font>
    <font>
      <sz val="12"/>
      <color theme="1"/>
      <name val="Calibri"/>
      <family val="2"/>
      <charset val="204"/>
    </font>
    <font>
      <sz val="12"/>
      <name val="Arial Cyr"/>
      <charset val="204"/>
    </font>
    <font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41">
    <xf numFmtId="0" fontId="0" fillId="0" borderId="0" xfId="0"/>
    <xf numFmtId="0" fontId="2" fillId="0" borderId="0" xfId="1"/>
    <xf numFmtId="0" fontId="2" fillId="0" borderId="0" xfId="1" applyBorder="1"/>
    <xf numFmtId="0" fontId="3" fillId="0" borderId="0" xfId="1" applyFont="1" applyBorder="1" applyAlignment="1">
      <alignment horizontal="center"/>
    </xf>
    <xf numFmtId="0" fontId="4" fillId="0" borderId="0" xfId="1" applyFont="1" applyBorder="1"/>
    <xf numFmtId="0" fontId="4" fillId="0" borderId="0" xfId="1" applyFont="1" applyBorder="1" applyAlignment="1">
      <alignment horizontal="center"/>
    </xf>
    <xf numFmtId="2" fontId="4" fillId="0" borderId="0" xfId="1" applyNumberFormat="1" applyFont="1" applyBorder="1" applyAlignment="1">
      <alignment horizontal="center"/>
    </xf>
    <xf numFmtId="0" fontId="2" fillId="0" borderId="0" xfId="1" applyBorder="1" applyAlignment="1">
      <alignment horizontal="center"/>
    </xf>
    <xf numFmtId="2" fontId="2" fillId="0" borderId="0" xfId="1" applyNumberForma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2" fontId="5" fillId="0" borderId="0" xfId="1" applyNumberFormat="1" applyFont="1" applyBorder="1" applyAlignment="1">
      <alignment horizontal="center"/>
    </xf>
    <xf numFmtId="16" fontId="2" fillId="0" borderId="0" xfId="1" applyNumberFormat="1" applyBorder="1" applyAlignment="1">
      <alignment horizontal="center"/>
    </xf>
    <xf numFmtId="0" fontId="2" fillId="0" borderId="0" xfId="1" applyFont="1" applyBorder="1"/>
    <xf numFmtId="0" fontId="2" fillId="0" borderId="0" xfId="1" applyBorder="1" applyAlignment="1">
      <alignment textRotation="90"/>
    </xf>
    <xf numFmtId="0" fontId="6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 textRotation="90"/>
    </xf>
    <xf numFmtId="0" fontId="5" fillId="0" borderId="0" xfId="1" applyFont="1" applyBorder="1" applyAlignment="1">
      <alignment textRotation="90"/>
    </xf>
    <xf numFmtId="0" fontId="2" fillId="0" borderId="0" xfId="1" applyBorder="1" applyAlignment="1">
      <alignment horizontal="center" textRotation="90"/>
    </xf>
    <xf numFmtId="0" fontId="3" fillId="0" borderId="0" xfId="1" applyFont="1" applyBorder="1"/>
    <xf numFmtId="4" fontId="8" fillId="0" borderId="0" xfId="1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textRotation="90" wrapText="1"/>
    </xf>
    <xf numFmtId="2" fontId="8" fillId="3" borderId="0" xfId="1" applyNumberFormat="1" applyFont="1" applyFill="1" applyBorder="1" applyAlignment="1">
      <alignment horizontal="center" vertical="center" textRotation="90" wrapText="1"/>
    </xf>
    <xf numFmtId="2" fontId="8" fillId="0" borderId="0" xfId="1" applyNumberFormat="1" applyFont="1" applyFill="1" applyBorder="1" applyAlignment="1">
      <alignment horizontal="center" vertical="center" textRotation="90" wrapText="1"/>
    </xf>
    <xf numFmtId="4" fontId="8" fillId="0" borderId="0" xfId="1" applyNumberFormat="1" applyFont="1" applyBorder="1" applyAlignment="1">
      <alignment wrapText="1"/>
    </xf>
    <xf numFmtId="0" fontId="8" fillId="0" borderId="0" xfId="1" applyFont="1" applyBorder="1" applyAlignment="1">
      <alignment wrapText="1"/>
    </xf>
    <xf numFmtId="0" fontId="8" fillId="0" borderId="0" xfId="1" applyFont="1" applyBorder="1" applyAlignment="1">
      <alignment vertical="center"/>
    </xf>
    <xf numFmtId="0" fontId="7" fillId="0" borderId="0" xfId="1" applyFont="1" applyAlignment="1">
      <alignment horizontal="center"/>
    </xf>
    <xf numFmtId="0" fontId="7" fillId="0" borderId="0" xfId="1" applyFont="1"/>
    <xf numFmtId="0" fontId="7" fillId="0" borderId="9" xfId="1" applyFont="1" applyBorder="1" applyAlignment="1">
      <alignment horizontal="center"/>
    </xf>
    <xf numFmtId="0" fontId="7" fillId="0" borderId="7" xfId="1" applyFont="1" applyBorder="1"/>
    <xf numFmtId="0" fontId="7" fillId="0" borderId="7" xfId="1" applyFont="1" applyBorder="1" applyAlignment="1">
      <alignment horizontal="center"/>
    </xf>
    <xf numFmtId="16" fontId="7" fillId="0" borderId="7" xfId="1" applyNumberFormat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/>
    <xf numFmtId="0" fontId="7" fillId="0" borderId="0" xfId="1" applyFont="1" applyBorder="1" applyAlignment="1">
      <alignment textRotation="90"/>
    </xf>
    <xf numFmtId="0" fontId="7" fillId="0" borderId="0" xfId="1" applyFont="1" applyBorder="1" applyAlignment="1">
      <alignment textRotation="89"/>
    </xf>
    <xf numFmtId="0" fontId="8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 textRotation="90"/>
    </xf>
    <xf numFmtId="164" fontId="7" fillId="0" borderId="0" xfId="1" applyNumberFormat="1" applyFont="1" applyBorder="1" applyAlignment="1">
      <alignment horizontal="center"/>
    </xf>
    <xf numFmtId="2" fontId="7" fillId="0" borderId="0" xfId="1" applyNumberFormat="1" applyFont="1" applyBorder="1" applyAlignment="1">
      <alignment horizontal="center"/>
    </xf>
    <xf numFmtId="0" fontId="7" fillId="0" borderId="0" xfId="1" applyFont="1" applyFill="1" applyBorder="1"/>
    <xf numFmtId="0" fontId="7" fillId="0" borderId="0" xfId="1" applyFont="1" applyFill="1" applyBorder="1" applyAlignment="1">
      <alignment horizontal="center"/>
    </xf>
    <xf numFmtId="164" fontId="7" fillId="0" borderId="0" xfId="1" applyNumberFormat="1" applyFont="1" applyFill="1" applyBorder="1" applyAlignment="1">
      <alignment horizontal="center"/>
    </xf>
    <xf numFmtId="0" fontId="9" fillId="0" borderId="0" xfId="1" applyFont="1"/>
    <xf numFmtId="0" fontId="12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" textRotation="90"/>
    </xf>
    <xf numFmtId="0" fontId="8" fillId="0" borderId="0" xfId="1" applyFont="1" applyBorder="1" applyAlignment="1">
      <alignment horizontal="center" textRotation="89"/>
    </xf>
    <xf numFmtId="0" fontId="8" fillId="0" borderId="0" xfId="1" applyFont="1" applyFill="1" applyBorder="1" applyAlignment="1">
      <alignment horizontal="center" textRotation="90"/>
    </xf>
    <xf numFmtId="0" fontId="8" fillId="0" borderId="0" xfId="1" applyFont="1" applyFill="1" applyBorder="1" applyAlignment="1">
      <alignment horizontal="center" textRotation="89"/>
    </xf>
    <xf numFmtId="0" fontId="11" fillId="0" borderId="0" xfId="1" applyFont="1" applyBorder="1" applyAlignment="1">
      <alignment horizontal="center"/>
    </xf>
    <xf numFmtId="0" fontId="11" fillId="0" borderId="7" xfId="1" applyFont="1" applyBorder="1"/>
    <xf numFmtId="0" fontId="8" fillId="0" borderId="7" xfId="1" applyFont="1" applyBorder="1"/>
    <xf numFmtId="0" fontId="8" fillId="0" borderId="7" xfId="1" applyFont="1" applyBorder="1" applyAlignment="1">
      <alignment horizontal="center"/>
    </xf>
    <xf numFmtId="0" fontId="7" fillId="0" borderId="7" xfId="1" applyFont="1" applyBorder="1" applyAlignment="1">
      <alignment horizontal="center" wrapText="1"/>
    </xf>
    <xf numFmtId="0" fontId="2" fillId="0" borderId="0" xfId="1" applyAlignment="1">
      <alignment wrapText="1"/>
    </xf>
    <xf numFmtId="0" fontId="7" fillId="0" borderId="0" xfId="1" applyFont="1" applyAlignment="1">
      <alignment wrapText="1"/>
    </xf>
    <xf numFmtId="0" fontId="7" fillId="0" borderId="0" xfId="1" applyFont="1" applyFill="1" applyAlignment="1">
      <alignment horizontal="center"/>
    </xf>
    <xf numFmtId="0" fontId="7" fillId="0" borderId="0" xfId="1" applyFont="1" applyFill="1"/>
    <xf numFmtId="0" fontId="7" fillId="0" borderId="7" xfId="1" applyFont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 wrapText="1"/>
    </xf>
    <xf numFmtId="0" fontId="7" fillId="0" borderId="7" xfId="1" applyFont="1" applyBorder="1" applyAlignment="1">
      <alignment wrapText="1"/>
    </xf>
    <xf numFmtId="0" fontId="7" fillId="2" borderId="7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wrapText="1"/>
    </xf>
    <xf numFmtId="0" fontId="7" fillId="0" borderId="9" xfId="1" applyFont="1" applyBorder="1"/>
    <xf numFmtId="0" fontId="7" fillId="4" borderId="9" xfId="1" applyFont="1" applyFill="1" applyBorder="1" applyAlignment="1">
      <alignment horizontal="center"/>
    </xf>
    <xf numFmtId="0" fontId="7" fillId="0" borderId="22" xfId="1" applyFont="1" applyBorder="1" applyAlignment="1">
      <alignment wrapText="1"/>
    </xf>
    <xf numFmtId="0" fontId="7" fillId="0" borderId="28" xfId="1" applyFont="1" applyBorder="1" applyAlignment="1">
      <alignment wrapText="1"/>
    </xf>
    <xf numFmtId="0" fontId="7" fillId="4" borderId="7" xfId="1" applyFont="1" applyFill="1" applyBorder="1" applyAlignment="1">
      <alignment horizontal="center"/>
    </xf>
    <xf numFmtId="0" fontId="7" fillId="0" borderId="29" xfId="1" applyFont="1" applyBorder="1" applyAlignment="1">
      <alignment horizontal="left" wrapText="1"/>
    </xf>
    <xf numFmtId="0" fontId="7" fillId="0" borderId="25" xfId="1" applyFont="1" applyBorder="1" applyAlignment="1">
      <alignment horizontal="left" wrapText="1"/>
    </xf>
    <xf numFmtId="0" fontId="7" fillId="0" borderId="27" xfId="1" applyFont="1" applyBorder="1" applyAlignment="1">
      <alignment wrapText="1"/>
    </xf>
    <xf numFmtId="0" fontId="7" fillId="0" borderId="7" xfId="1" applyFont="1" applyBorder="1" applyAlignment="1">
      <alignment horizontal="left"/>
    </xf>
    <xf numFmtId="0" fontId="7" fillId="0" borderId="28" xfId="1" applyFont="1" applyBorder="1"/>
    <xf numFmtId="0" fontId="7" fillId="0" borderId="27" xfId="1" applyFont="1" applyBorder="1"/>
    <xf numFmtId="0" fontId="7" fillId="0" borderId="7" xfId="1" applyFont="1" applyBorder="1" applyAlignment="1">
      <alignment vertical="center"/>
    </xf>
    <xf numFmtId="0" fontId="7" fillId="4" borderId="7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left" wrapText="1"/>
    </xf>
    <xf numFmtId="0" fontId="7" fillId="0" borderId="7" xfId="1" applyFont="1" applyBorder="1" applyAlignment="1">
      <alignment horizontal="left" vertical="center" wrapText="1"/>
    </xf>
    <xf numFmtId="0" fontId="7" fillId="0" borderId="7" xfId="1" applyFont="1" applyFill="1" applyBorder="1"/>
    <xf numFmtId="0" fontId="7" fillId="0" borderId="26" xfId="1" applyFont="1" applyBorder="1"/>
    <xf numFmtId="0" fontId="7" fillId="0" borderId="16" xfId="1" applyFont="1" applyBorder="1"/>
    <xf numFmtId="0" fontId="7" fillId="0" borderId="16" xfId="1" applyFont="1" applyBorder="1" applyAlignment="1">
      <alignment horizontal="center"/>
    </xf>
    <xf numFmtId="0" fontId="14" fillId="0" borderId="0" xfId="1" applyFont="1"/>
    <xf numFmtId="0" fontId="8" fillId="2" borderId="0" xfId="1" applyFont="1" applyFill="1" applyBorder="1" applyAlignment="1">
      <alignment vertical="center"/>
    </xf>
    <xf numFmtId="0" fontId="2" fillId="2" borderId="0" xfId="1" applyFill="1"/>
    <xf numFmtId="0" fontId="7" fillId="2" borderId="16" xfId="1" applyNumberFormat="1" applyFont="1" applyFill="1" applyBorder="1" applyAlignment="1">
      <alignment horizontal="center" vertical="center" wrapText="1"/>
    </xf>
    <xf numFmtId="0" fontId="7" fillId="2" borderId="16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/>
    </xf>
    <xf numFmtId="0" fontId="7" fillId="2" borderId="5" xfId="1" applyFont="1" applyFill="1" applyBorder="1" applyAlignment="1">
      <alignment horizontal="center"/>
    </xf>
    <xf numFmtId="0" fontId="7" fillId="2" borderId="2" xfId="1" applyFont="1" applyFill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7" fillId="0" borderId="14" xfId="1" applyFont="1" applyBorder="1" applyAlignment="1">
      <alignment wrapText="1"/>
    </xf>
    <xf numFmtId="0" fontId="2" fillId="0" borderId="0" xfId="1" applyFont="1"/>
    <xf numFmtId="0" fontId="8" fillId="0" borderId="0" xfId="1" applyFont="1"/>
    <xf numFmtId="0" fontId="15" fillId="0" borderId="7" xfId="1" applyFont="1" applyBorder="1" applyAlignment="1">
      <alignment horizontal="center" vertical="center"/>
    </xf>
    <xf numFmtId="0" fontId="7" fillId="0" borderId="7" xfId="1" applyFont="1" applyFill="1" applyBorder="1" applyAlignment="1">
      <alignment vertical="center"/>
    </xf>
    <xf numFmtId="0" fontId="7" fillId="0" borderId="7" xfId="1" applyFont="1" applyBorder="1" applyAlignment="1"/>
    <xf numFmtId="49" fontId="7" fillId="0" borderId="7" xfId="1" applyNumberFormat="1" applyFont="1" applyBorder="1" applyAlignment="1">
      <alignment horizontal="center" vertical="center"/>
    </xf>
    <xf numFmtId="0" fontId="10" fillId="0" borderId="0" xfId="1" applyFont="1" applyAlignment="1"/>
    <xf numFmtId="0" fontId="14" fillId="0" borderId="7" xfId="1" applyFont="1" applyBorder="1" applyAlignment="1">
      <alignment wrapText="1"/>
    </xf>
    <xf numFmtId="0" fontId="7" fillId="0" borderId="7" xfId="1" applyNumberFormat="1" applyFont="1" applyBorder="1" applyAlignment="1">
      <alignment vertical="center" textRotation="90" wrapText="1"/>
    </xf>
    <xf numFmtId="0" fontId="7" fillId="0" borderId="7" xfId="1" applyFont="1" applyBorder="1" applyAlignment="1">
      <alignment vertical="center" textRotation="90" wrapText="1"/>
    </xf>
    <xf numFmtId="0" fontId="7" fillId="0" borderId="7" xfId="1" applyFont="1" applyBorder="1" applyAlignment="1">
      <alignment vertical="center" wrapText="1"/>
    </xf>
    <xf numFmtId="0" fontId="7" fillId="0" borderId="7" xfId="1" applyFont="1" applyBorder="1" applyAlignment="1">
      <alignment horizontal="center" vertical="center" textRotation="90" wrapText="1"/>
    </xf>
    <xf numFmtId="0" fontId="8" fillId="0" borderId="7" xfId="1" applyFont="1" applyBorder="1" applyAlignment="1">
      <alignment horizontal="center" vertical="center" wrapText="1"/>
    </xf>
    <xf numFmtId="0" fontId="11" fillId="0" borderId="0" xfId="1" applyFont="1"/>
    <xf numFmtId="0" fontId="11" fillId="0" borderId="0" xfId="1" applyFont="1" applyBorder="1"/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/>
    </xf>
    <xf numFmtId="0" fontId="11" fillId="0" borderId="7" xfId="1" applyFont="1" applyBorder="1"/>
    <xf numFmtId="0" fontId="11" fillId="0" borderId="7" xfId="1" applyNumberFormat="1" applyFont="1" applyBorder="1" applyAlignment="1">
      <alignment horizontal="center" vertical="center" wrapText="1"/>
    </xf>
    <xf numFmtId="0" fontId="11" fillId="0" borderId="7" xfId="1" applyNumberFormat="1" applyFont="1" applyBorder="1" applyAlignment="1">
      <alignment vertical="center" wrapText="1"/>
    </xf>
    <xf numFmtId="0" fontId="11" fillId="0" borderId="7" xfId="1" applyFont="1" applyBorder="1" applyAlignment="1">
      <alignment horizontal="center" vertical="center" wrapText="1"/>
    </xf>
    <xf numFmtId="0" fontId="7" fillId="0" borderId="7" xfId="1" applyFont="1" applyBorder="1"/>
    <xf numFmtId="0" fontId="7" fillId="0" borderId="7" xfId="1" applyNumberFormat="1" applyFont="1" applyBorder="1" applyAlignment="1">
      <alignment horizontal="center" vertical="center" wrapText="1"/>
    </xf>
    <xf numFmtId="0" fontId="11" fillId="0" borderId="6" xfId="1" applyNumberFormat="1" applyFont="1" applyBorder="1" applyAlignment="1">
      <alignment horizontal="center" vertical="center" wrapText="1"/>
    </xf>
    <xf numFmtId="0" fontId="11" fillId="0" borderId="6" xfId="1" applyNumberFormat="1" applyFont="1" applyBorder="1" applyAlignment="1">
      <alignment vertical="center" wrapText="1"/>
    </xf>
    <xf numFmtId="0" fontId="11" fillId="0" borderId="25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 wrapText="1"/>
    </xf>
    <xf numFmtId="0" fontId="11" fillId="0" borderId="7" xfId="1" applyFont="1" applyBorder="1" applyAlignment="1">
      <alignment wrapText="1"/>
    </xf>
    <xf numFmtId="0" fontId="11" fillId="0" borderId="7" xfId="1" applyFont="1" applyBorder="1" applyAlignment="1">
      <alignment vertical="center"/>
    </xf>
    <xf numFmtId="0" fontId="11" fillId="0" borderId="7" xfId="1" applyFont="1" applyFill="1" applyBorder="1" applyAlignment="1">
      <alignment vertical="center"/>
    </xf>
    <xf numFmtId="0" fontId="11" fillId="0" borderId="7" xfId="1" applyFont="1" applyBorder="1" applyAlignment="1">
      <alignment horizontal="center" wrapText="1"/>
    </xf>
    <xf numFmtId="0" fontId="11" fillId="0" borderId="7" xfId="1" applyFont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6" fillId="0" borderId="7" xfId="1" applyFont="1" applyBorder="1"/>
    <xf numFmtId="0" fontId="16" fillId="0" borderId="7" xfId="1" applyFont="1" applyBorder="1" applyAlignment="1">
      <alignment horizontal="right" vertical="center"/>
    </xf>
    <xf numFmtId="0" fontId="2" fillId="0" borderId="0" xfId="1" applyFont="1" applyBorder="1" applyAlignment="1">
      <alignment horizontal="center"/>
    </xf>
    <xf numFmtId="0" fontId="11" fillId="0" borderId="7" xfId="1" applyFont="1" applyBorder="1" applyAlignment="1">
      <alignment horizontal="left" vertical="center" wrapText="1"/>
    </xf>
    <xf numFmtId="0" fontId="11" fillId="0" borderId="7" xfId="1" applyFont="1" applyBorder="1" applyAlignment="1">
      <alignment horizontal="center" vertical="center"/>
    </xf>
    <xf numFmtId="16" fontId="11" fillId="0" borderId="7" xfId="1" applyNumberFormat="1" applyFont="1" applyBorder="1" applyAlignment="1">
      <alignment horizontal="center"/>
    </xf>
    <xf numFmtId="0" fontId="11" fillId="0" borderId="7" xfId="1" applyFont="1" applyBorder="1" applyAlignment="1">
      <alignment horizontal="center"/>
    </xf>
    <xf numFmtId="0" fontId="11" fillId="0" borderId="7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left" vertical="center"/>
    </xf>
    <xf numFmtId="0" fontId="11" fillId="2" borderId="7" xfId="1" applyFont="1" applyFill="1" applyBorder="1" applyAlignment="1">
      <alignment horizontal="center" vertical="center"/>
    </xf>
    <xf numFmtId="0" fontId="11" fillId="0" borderId="7" xfId="1" applyFont="1" applyBorder="1" applyAlignment="1">
      <alignment horizontal="center" vertical="center" textRotation="90" wrapText="1"/>
    </xf>
    <xf numFmtId="0" fontId="7" fillId="2" borderId="7" xfId="1" applyFont="1" applyFill="1" applyBorder="1" applyAlignment="1">
      <alignment horizontal="center"/>
    </xf>
    <xf numFmtId="0" fontId="7" fillId="0" borderId="29" xfId="1" applyFont="1" applyBorder="1"/>
    <xf numFmtId="4" fontId="11" fillId="0" borderId="7" xfId="1" applyNumberFormat="1" applyFont="1" applyBorder="1" applyAlignment="1">
      <alignment horizontal="center"/>
    </xf>
    <xf numFmtId="0" fontId="11" fillId="0" borderId="7" xfId="1" applyNumberFormat="1" applyFont="1" applyBorder="1" applyAlignment="1">
      <alignment horizontal="center" vertical="center" textRotation="90" wrapText="1"/>
    </xf>
    <xf numFmtId="0" fontId="11" fillId="0" borderId="7" xfId="1" applyNumberFormat="1" applyFont="1" applyBorder="1" applyAlignment="1">
      <alignment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7" xfId="0" applyFont="1" applyFill="1" applyBorder="1" applyAlignment="1">
      <alignment horizontal="center" vertical="center" textRotation="90" wrapText="1"/>
    </xf>
    <xf numFmtId="0" fontId="7" fillId="0" borderId="7" xfId="0" applyNumberFormat="1" applyFont="1" applyBorder="1" applyAlignment="1">
      <alignment horizontal="center" vertical="center" textRotation="90" wrapText="1"/>
    </xf>
    <xf numFmtId="0" fontId="7" fillId="0" borderId="0" xfId="0" applyFont="1"/>
    <xf numFmtId="0" fontId="11" fillId="0" borderId="8" xfId="1" applyFont="1" applyBorder="1" applyAlignment="1">
      <alignment horizontal="center" vertical="top"/>
    </xf>
    <xf numFmtId="4" fontId="18" fillId="0" borderId="7" xfId="1" applyNumberFormat="1" applyFont="1" applyFill="1" applyBorder="1" applyAlignment="1">
      <alignment vertical="top" wrapText="1"/>
    </xf>
    <xf numFmtId="1" fontId="18" fillId="2" borderId="7" xfId="1" applyNumberFormat="1" applyFont="1" applyFill="1" applyBorder="1" applyAlignment="1">
      <alignment horizontal="center" vertical="top"/>
    </xf>
    <xf numFmtId="4" fontId="18" fillId="2" borderId="7" xfId="1" applyNumberFormat="1" applyFont="1" applyFill="1" applyBorder="1" applyAlignment="1">
      <alignment horizontal="center" vertical="top"/>
    </xf>
    <xf numFmtId="4" fontId="18" fillId="2" borderId="7" xfId="1" applyNumberFormat="1" applyFont="1" applyFill="1" applyBorder="1" applyAlignment="1">
      <alignment horizontal="center" vertical="center"/>
    </xf>
    <xf numFmtId="4" fontId="18" fillId="2" borderId="27" xfId="1" applyNumberFormat="1" applyFont="1" applyFill="1" applyBorder="1" applyAlignment="1">
      <alignment horizontal="center" vertical="center"/>
    </xf>
    <xf numFmtId="4" fontId="11" fillId="0" borderId="7" xfId="1" applyNumberFormat="1" applyFont="1" applyFill="1" applyBorder="1" applyAlignment="1">
      <alignment vertical="top" wrapText="1"/>
    </xf>
    <xf numFmtId="0" fontId="11" fillId="0" borderId="0" xfId="1" applyFont="1" applyAlignment="1">
      <alignment wrapText="1"/>
    </xf>
    <xf numFmtId="1" fontId="11" fillId="0" borderId="0" xfId="1" applyNumberFormat="1" applyFont="1" applyBorder="1"/>
    <xf numFmtId="1" fontId="11" fillId="0" borderId="0" xfId="1" applyNumberFormat="1" applyFont="1"/>
    <xf numFmtId="1" fontId="11" fillId="0" borderId="16" xfId="1" applyNumberFormat="1" applyFont="1" applyBorder="1" applyAlignment="1">
      <alignment horizontal="center" vertical="center" wrapText="1"/>
    </xf>
    <xf numFmtId="0" fontId="11" fillId="0" borderId="16" xfId="1" applyNumberFormat="1" applyFont="1" applyBorder="1" applyAlignment="1">
      <alignment vertical="center" wrapText="1"/>
    </xf>
    <xf numFmtId="0" fontId="11" fillId="2" borderId="16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1" fillId="2" borderId="15" xfId="1" applyFont="1" applyFill="1" applyBorder="1" applyAlignment="1">
      <alignment horizontal="center" vertical="center" wrapText="1"/>
    </xf>
    <xf numFmtId="0" fontId="11" fillId="2" borderId="14" xfId="1" applyFont="1" applyFill="1" applyBorder="1" applyAlignment="1">
      <alignment horizontal="center" vertical="center" wrapText="1"/>
    </xf>
    <xf numFmtId="0" fontId="11" fillId="0" borderId="32" xfId="1" applyFont="1" applyBorder="1" applyAlignment="1">
      <alignment horizontal="center"/>
    </xf>
    <xf numFmtId="0" fontId="11" fillId="0" borderId="13" xfId="1" applyFont="1" applyBorder="1" applyAlignment="1">
      <alignment horizontal="center" wrapText="1"/>
    </xf>
    <xf numFmtId="1" fontId="11" fillId="0" borderId="13" xfId="1" applyNumberFormat="1" applyFont="1" applyBorder="1" applyAlignment="1">
      <alignment horizontal="center"/>
    </xf>
    <xf numFmtId="0" fontId="11" fillId="0" borderId="13" xfId="1" applyFont="1" applyBorder="1" applyAlignment="1">
      <alignment horizontal="center"/>
    </xf>
    <xf numFmtId="1" fontId="11" fillId="0" borderId="11" xfId="1" applyNumberFormat="1" applyFont="1" applyBorder="1" applyAlignment="1">
      <alignment horizontal="center"/>
    </xf>
    <xf numFmtId="0" fontId="11" fillId="2" borderId="11" xfId="1" applyFont="1" applyFill="1" applyBorder="1" applyAlignment="1">
      <alignment horizontal="center"/>
    </xf>
    <xf numFmtId="0" fontId="11" fillId="0" borderId="11" xfId="1" applyFont="1" applyBorder="1" applyAlignment="1">
      <alignment horizontal="center"/>
    </xf>
    <xf numFmtId="0" fontId="11" fillId="2" borderId="1" xfId="1" applyFont="1" applyFill="1" applyBorder="1" applyAlignment="1">
      <alignment horizontal="center"/>
    </xf>
    <xf numFmtId="0" fontId="11" fillId="2" borderId="33" xfId="1" applyFont="1" applyFill="1" applyBorder="1" applyAlignment="1">
      <alignment horizontal="center" vertical="center" wrapText="1"/>
    </xf>
    <xf numFmtId="4" fontId="18" fillId="2" borderId="7" xfId="1" applyNumberFormat="1" applyFont="1" applyFill="1" applyBorder="1" applyAlignment="1">
      <alignment horizontal="left" vertical="top" wrapText="1"/>
    </xf>
    <xf numFmtId="0" fontId="21" fillId="0" borderId="0" xfId="1" applyFont="1"/>
    <xf numFmtId="0" fontId="11" fillId="0" borderId="7" xfId="1" applyFont="1" applyBorder="1"/>
    <xf numFmtId="0" fontId="11" fillId="0" borderId="7" xfId="1" applyFont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7" fillId="2" borderId="7" xfId="1" applyFont="1" applyFill="1" applyBorder="1"/>
    <xf numFmtId="0" fontId="7" fillId="2" borderId="7" xfId="1" applyFont="1" applyFill="1" applyBorder="1" applyAlignment="1">
      <alignment vertical="center"/>
    </xf>
    <xf numFmtId="0" fontId="11" fillId="2" borderId="7" xfId="1" applyNumberFormat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/>
    </xf>
    <xf numFmtId="0" fontId="11" fillId="2" borderId="7" xfId="1" applyFont="1" applyFill="1" applyBorder="1" applyAlignment="1">
      <alignment horizontal="center" wrapText="1"/>
    </xf>
    <xf numFmtId="0" fontId="16" fillId="2" borderId="7" xfId="1" applyFont="1" applyFill="1" applyBorder="1" applyAlignment="1">
      <alignment horizontal="center"/>
    </xf>
    <xf numFmtId="164" fontId="11" fillId="2" borderId="7" xfId="1" applyNumberFormat="1" applyFont="1" applyFill="1" applyBorder="1" applyAlignment="1">
      <alignment horizontal="center" vertical="center"/>
    </xf>
    <xf numFmtId="0" fontId="16" fillId="2" borderId="7" xfId="1" applyFont="1" applyFill="1" applyBorder="1" applyAlignment="1">
      <alignment horizontal="left"/>
    </xf>
    <xf numFmtId="0" fontId="16" fillId="2" borderId="7" xfId="1" applyFont="1" applyFill="1" applyBorder="1" applyAlignment="1">
      <alignment horizontal="center" wrapText="1"/>
    </xf>
    <xf numFmtId="0" fontId="11" fillId="2" borderId="7" xfId="1" applyFont="1" applyFill="1" applyBorder="1" applyAlignment="1">
      <alignment wrapText="1"/>
    </xf>
    <xf numFmtId="0" fontId="16" fillId="2" borderId="7" xfId="1" applyFont="1" applyFill="1" applyBorder="1" applyAlignment="1">
      <alignment horizontal="center" vertical="center" wrapText="1"/>
    </xf>
    <xf numFmtId="0" fontId="7" fillId="2" borderId="0" xfId="1" applyFont="1" applyFill="1"/>
    <xf numFmtId="0" fontId="7" fillId="2" borderId="0" xfId="1" applyFont="1" applyFill="1" applyAlignment="1">
      <alignment horizontal="center"/>
    </xf>
    <xf numFmtId="0" fontId="7" fillId="2" borderId="0" xfId="1" applyFont="1" applyFill="1" applyAlignment="1">
      <alignment wrapText="1"/>
    </xf>
    <xf numFmtId="0" fontId="12" fillId="2" borderId="0" xfId="1" applyFont="1" applyFill="1"/>
    <xf numFmtId="0" fontId="23" fillId="0" borderId="0" xfId="1" applyFont="1"/>
    <xf numFmtId="0" fontId="23" fillId="0" borderId="0" xfId="1" applyFont="1" applyAlignment="1">
      <alignment horizontal="center" vertical="center"/>
    </xf>
    <xf numFmtId="4" fontId="7" fillId="0" borderId="7" xfId="1" applyNumberFormat="1" applyFont="1" applyBorder="1"/>
    <xf numFmtId="4" fontId="11" fillId="0" borderId="7" xfId="1" applyNumberFormat="1" applyFont="1" applyBorder="1"/>
    <xf numFmtId="0" fontId="24" fillId="0" borderId="0" xfId="1" applyFont="1" applyAlignment="1">
      <alignment wrapText="1"/>
    </xf>
    <xf numFmtId="0" fontId="11" fillId="0" borderId="36" xfId="1" applyFont="1" applyBorder="1" applyAlignment="1">
      <alignment horizontal="center" vertical="top"/>
    </xf>
    <xf numFmtId="4" fontId="18" fillId="0" borderId="6" xfId="1" applyNumberFormat="1" applyFont="1" applyBorder="1" applyAlignment="1">
      <alignment horizontal="left" vertical="top" wrapText="1"/>
    </xf>
    <xf numFmtId="1" fontId="18" fillId="2" borderId="6" xfId="1" applyNumberFormat="1" applyFont="1" applyFill="1" applyBorder="1" applyAlignment="1">
      <alignment horizontal="center" vertical="top"/>
    </xf>
    <xf numFmtId="4" fontId="18" fillId="2" borderId="6" xfId="1" applyNumberFormat="1" applyFont="1" applyFill="1" applyBorder="1" applyAlignment="1">
      <alignment horizontal="center" vertical="top"/>
    </xf>
    <xf numFmtId="4" fontId="18" fillId="2" borderId="6" xfId="1" applyNumberFormat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 wrapText="1"/>
    </xf>
    <xf numFmtId="4" fontId="18" fillId="2" borderId="6" xfId="1" applyNumberFormat="1" applyFont="1" applyFill="1" applyBorder="1" applyAlignment="1">
      <alignment horizontal="left" vertical="top" wrapText="1"/>
    </xf>
    <xf numFmtId="4" fontId="18" fillId="2" borderId="31" xfId="1" applyNumberFormat="1" applyFont="1" applyFill="1" applyBorder="1" applyAlignment="1">
      <alignment horizontal="center" vertical="center"/>
    </xf>
    <xf numFmtId="1" fontId="11" fillId="0" borderId="7" xfId="1" applyNumberFormat="1" applyFont="1" applyBorder="1"/>
    <xf numFmtId="0" fontId="7" fillId="2" borderId="7" xfId="0" applyFont="1" applyFill="1" applyBorder="1" applyAlignment="1">
      <alignment horizontal="center" vertical="center" textRotation="90" wrapText="1"/>
    </xf>
    <xf numFmtId="0" fontId="7" fillId="2" borderId="7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NumberFormat="1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7" xfId="0" applyNumberFormat="1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9" xfId="0" applyNumberFormat="1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left" vertical="top" wrapText="1"/>
    </xf>
    <xf numFmtId="49" fontId="7" fillId="2" borderId="7" xfId="0" applyNumberFormat="1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vertical="center"/>
    </xf>
    <xf numFmtId="49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 wrapText="1"/>
    </xf>
    <xf numFmtId="0" fontId="17" fillId="2" borderId="7" xfId="0" applyFont="1" applyFill="1" applyBorder="1" applyAlignment="1">
      <alignment horizontal="center" vertical="top"/>
    </xf>
    <xf numFmtId="0" fontId="17" fillId="2" borderId="7" xfId="0" applyFont="1" applyFill="1" applyBorder="1" applyAlignment="1">
      <alignment horizontal="right" vertical="top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0" xfId="0" applyFont="1"/>
    <xf numFmtId="0" fontId="10" fillId="2" borderId="0" xfId="1" applyFont="1" applyFill="1" applyAlignment="1">
      <alignment horizontal="right" wrapText="1"/>
    </xf>
    <xf numFmtId="0" fontId="8" fillId="0" borderId="0" xfId="1" applyFont="1" applyBorder="1" applyAlignment="1">
      <alignment horizontal="center"/>
    </xf>
    <xf numFmtId="0" fontId="11" fillId="2" borderId="7" xfId="1" applyFont="1" applyFill="1" applyBorder="1" applyAlignment="1">
      <alignment horizontal="center" vertical="center" wrapText="1"/>
    </xf>
    <xf numFmtId="2" fontId="8" fillId="0" borderId="0" xfId="1" applyNumberFormat="1" applyFont="1" applyBorder="1" applyAlignment="1">
      <alignment horizontal="center" vertical="center" textRotation="90" wrapText="1"/>
    </xf>
    <xf numFmtId="2" fontId="8" fillId="0" borderId="0" xfId="1" applyNumberFormat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1" fillId="2" borderId="7" xfId="1" applyFont="1" applyFill="1" applyBorder="1" applyAlignment="1">
      <alignment vertical="center"/>
    </xf>
    <xf numFmtId="0" fontId="11" fillId="2" borderId="7" xfId="1" applyFont="1" applyFill="1" applyBorder="1" applyAlignment="1">
      <alignment horizontal="center"/>
    </xf>
    <xf numFmtId="0" fontId="10" fillId="2" borderId="0" xfId="1" applyFont="1" applyFill="1" applyBorder="1" applyAlignment="1">
      <alignment horizontal="center"/>
    </xf>
    <xf numFmtId="0" fontId="17" fillId="2" borderId="37" xfId="0" applyFont="1" applyFill="1" applyBorder="1" applyAlignment="1">
      <alignment horizontal="right" vertical="top"/>
    </xf>
    <xf numFmtId="0" fontId="17" fillId="2" borderId="29" xfId="0" applyFont="1" applyFill="1" applyBorder="1" applyAlignment="1">
      <alignment horizontal="right" vertical="top"/>
    </xf>
    <xf numFmtId="0" fontId="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9" fillId="0" borderId="7" xfId="0" applyFont="1" applyBorder="1" applyAlignment="1">
      <alignment vertical="center" wrapText="1"/>
    </xf>
    <xf numFmtId="0" fontId="10" fillId="0" borderId="0" xfId="1" applyFont="1" applyAlignment="1">
      <alignment horizontal="right" wrapText="1"/>
    </xf>
    <xf numFmtId="0" fontId="11" fillId="0" borderId="7" xfId="1" applyFont="1" applyBorder="1" applyAlignment="1">
      <alignment horizontal="center" vertical="center" wrapText="1"/>
    </xf>
    <xf numFmtId="0" fontId="10" fillId="0" borderId="0" xfId="1" applyFont="1" applyAlignment="1">
      <alignment horizontal="center"/>
    </xf>
    <xf numFmtId="0" fontId="11" fillId="0" borderId="7" xfId="1" applyFont="1" applyBorder="1"/>
    <xf numFmtId="0" fontId="11" fillId="0" borderId="7" xfId="1" applyFont="1" applyBorder="1" applyAlignment="1">
      <alignment horizontal="center" vertical="center"/>
    </xf>
    <xf numFmtId="0" fontId="11" fillId="0" borderId="7" xfId="1" applyNumberFormat="1" applyFont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textRotation="90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/>
    </xf>
    <xf numFmtId="0" fontId="7" fillId="2" borderId="20" xfId="1" applyFont="1" applyFill="1" applyBorder="1" applyAlignment="1">
      <alignment vertical="center"/>
    </xf>
    <xf numFmtId="0" fontId="7" fillId="2" borderId="19" xfId="1" applyFont="1" applyFill="1" applyBorder="1" applyAlignment="1">
      <alignment vertical="center"/>
    </xf>
    <xf numFmtId="0" fontId="8" fillId="2" borderId="0" xfId="1" applyFont="1" applyFill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7" fillId="2" borderId="24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13" xfId="1" applyFont="1" applyFill="1" applyBorder="1"/>
    <xf numFmtId="0" fontId="7" fillId="2" borderId="17" xfId="1" applyFont="1" applyFill="1" applyBorder="1"/>
    <xf numFmtId="0" fontId="7" fillId="2" borderId="10" xfId="1" applyNumberFormat="1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>
      <alignment horizontal="center" vertical="center" wrapText="1"/>
    </xf>
    <xf numFmtId="0" fontId="7" fillId="2" borderId="12" xfId="1" applyNumberFormat="1" applyFont="1" applyFill="1" applyBorder="1" applyAlignment="1">
      <alignment horizontal="center" vertical="center" wrapText="1"/>
    </xf>
    <xf numFmtId="0" fontId="7" fillId="2" borderId="21" xfId="1" applyNumberFormat="1" applyFont="1" applyFill="1" applyBorder="1" applyAlignment="1">
      <alignment horizontal="center" vertical="center" wrapText="1"/>
    </xf>
    <xf numFmtId="0" fontId="7" fillId="2" borderId="20" xfId="1" applyNumberFormat="1" applyFont="1" applyFill="1" applyBorder="1" applyAlignment="1">
      <alignment horizontal="center" vertical="center" wrapText="1"/>
    </xf>
    <xf numFmtId="0" fontId="7" fillId="2" borderId="22" xfId="1" applyNumberFormat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2" borderId="22" xfId="1" applyFont="1" applyFill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7" xfId="1" applyNumberFormat="1" applyFont="1" applyBorder="1" applyAlignment="1">
      <alignment horizontal="center" vertical="center" wrapText="1"/>
    </xf>
    <xf numFmtId="0" fontId="7" fillId="0" borderId="7" xfId="1" applyFont="1" applyBorder="1" applyAlignment="1">
      <alignment vertical="center"/>
    </xf>
    <xf numFmtId="0" fontId="10" fillId="0" borderId="0" xfId="1" applyFont="1" applyBorder="1" applyAlignment="1">
      <alignment horizontal="center"/>
    </xf>
    <xf numFmtId="0" fontId="11" fillId="0" borderId="7" xfId="1" applyFont="1" applyBorder="1" applyAlignment="1">
      <alignment vertical="center"/>
    </xf>
    <xf numFmtId="0" fontId="11" fillId="0" borderId="10" xfId="1" applyNumberFormat="1" applyFont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center" vertical="center" wrapText="1"/>
    </xf>
    <xf numFmtId="0" fontId="11" fillId="0" borderId="12" xfId="1" applyNumberFormat="1" applyFont="1" applyBorder="1" applyAlignment="1">
      <alignment horizontal="center" vertical="center" wrapText="1"/>
    </xf>
    <xf numFmtId="0" fontId="11" fillId="0" borderId="21" xfId="1" applyNumberFormat="1" applyFont="1" applyBorder="1" applyAlignment="1">
      <alignment horizontal="center" vertical="center" wrapText="1"/>
    </xf>
    <xf numFmtId="0" fontId="11" fillId="0" borderId="20" xfId="1" applyNumberFormat="1" applyFont="1" applyBorder="1" applyAlignment="1">
      <alignment horizontal="center" vertical="center" wrapText="1"/>
    </xf>
    <xf numFmtId="0" fontId="11" fillId="0" borderId="22" xfId="1" applyNumberFormat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11" fillId="0" borderId="22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23" xfId="1" applyFont="1" applyBorder="1" applyAlignment="1">
      <alignment vertical="center"/>
    </xf>
    <xf numFmtId="0" fontId="11" fillId="0" borderId="20" xfId="1" applyFont="1" applyBorder="1" applyAlignment="1">
      <alignment vertical="center"/>
    </xf>
    <xf numFmtId="0" fontId="11" fillId="0" borderId="19" xfId="1" applyFont="1" applyBorder="1" applyAlignment="1">
      <alignment vertical="center"/>
    </xf>
    <xf numFmtId="0" fontId="11" fillId="0" borderId="24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13" xfId="1" applyFont="1" applyBorder="1"/>
    <xf numFmtId="0" fontId="10" fillId="0" borderId="0" xfId="1" applyFont="1" applyBorder="1" applyAlignment="1">
      <alignment horizontal="right"/>
    </xf>
    <xf numFmtId="0" fontId="10" fillId="0" borderId="0" xfId="1" applyFont="1" applyAlignment="1">
      <alignment horizontal="center" vertical="center" wrapText="1"/>
    </xf>
    <xf numFmtId="0" fontId="7" fillId="0" borderId="7" xfId="1" applyFont="1" applyBorder="1"/>
    <xf numFmtId="0" fontId="7" fillId="0" borderId="34" xfId="1" applyNumberFormat="1" applyFont="1" applyBorder="1" applyAlignment="1">
      <alignment horizontal="center" vertical="center" wrapText="1"/>
    </xf>
    <xf numFmtId="0" fontId="7" fillId="0" borderId="35" xfId="1" applyNumberFormat="1" applyFont="1" applyBorder="1" applyAlignment="1">
      <alignment horizontal="center" vertical="center" wrapText="1"/>
    </xf>
    <xf numFmtId="0" fontId="7" fillId="0" borderId="25" xfId="1" applyNumberFormat="1" applyFont="1" applyBorder="1" applyAlignment="1">
      <alignment horizontal="center" vertical="center" wrapText="1"/>
    </xf>
    <xf numFmtId="0" fontId="7" fillId="0" borderId="21" xfId="1" applyNumberFormat="1" applyFont="1" applyBorder="1" applyAlignment="1">
      <alignment horizontal="center" vertical="center" wrapText="1"/>
    </xf>
    <xf numFmtId="0" fontId="7" fillId="0" borderId="20" xfId="1" applyNumberFormat="1" applyFont="1" applyBorder="1" applyAlignment="1">
      <alignment horizontal="center" vertical="center" wrapText="1"/>
    </xf>
    <xf numFmtId="0" fontId="7" fillId="0" borderId="22" xfId="1" applyNumberFormat="1" applyFont="1" applyBorder="1" applyAlignment="1">
      <alignment horizontal="center" vertical="center" wrapText="1"/>
    </xf>
    <xf numFmtId="0" fontId="11" fillId="0" borderId="0" xfId="1" applyFont="1" applyAlignment="1">
      <alignment horizontal="left" vertical="top" wrapText="1"/>
    </xf>
    <xf numFmtId="0" fontId="11" fillId="0" borderId="0" xfId="1" applyFont="1" applyAlignment="1">
      <alignment horizontal="left" vertical="top"/>
    </xf>
    <xf numFmtId="0" fontId="11" fillId="0" borderId="13" xfId="1" applyFont="1" applyBorder="1" applyAlignment="1">
      <alignment wrapText="1"/>
    </xf>
    <xf numFmtId="0" fontId="11" fillId="0" borderId="17" xfId="1" applyFont="1" applyBorder="1" applyAlignment="1">
      <alignment wrapText="1"/>
    </xf>
    <xf numFmtId="1" fontId="11" fillId="0" borderId="11" xfId="1" applyNumberFormat="1" applyFont="1" applyBorder="1" applyAlignment="1">
      <alignment horizontal="center" vertical="center" wrapText="1"/>
    </xf>
    <xf numFmtId="1" fontId="11" fillId="0" borderId="13" xfId="1" applyNumberFormat="1" applyFont="1" applyBorder="1" applyAlignment="1">
      <alignment horizontal="center" vertical="center" wrapText="1"/>
    </xf>
    <xf numFmtId="0" fontId="16" fillId="0" borderId="0" xfId="1" applyFont="1" applyAlignment="1">
      <alignment horizontal="left" vertical="center"/>
    </xf>
    <xf numFmtId="1" fontId="24" fillId="0" borderId="0" xfId="1" applyNumberFormat="1" applyFont="1" applyAlignment="1">
      <alignment horizontal="center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54"/>
  <sheetViews>
    <sheetView zoomScale="60" zoomScaleNormal="60" workbookViewId="0">
      <selection activeCell="W12" sqref="W12"/>
    </sheetView>
  </sheetViews>
  <sheetFormatPr defaultRowHeight="12.75" x14ac:dyDescent="0.2"/>
  <cols>
    <col min="1" max="1" width="5.7109375" style="29" customWidth="1"/>
    <col min="2" max="2" width="42.5703125" style="29" customWidth="1"/>
    <col min="3" max="3" width="7.85546875" style="29" customWidth="1"/>
    <col min="4" max="4" width="9.85546875" style="29" hidden="1" customWidth="1"/>
    <col min="5" max="5" width="8" style="61" customWidth="1"/>
    <col min="6" max="6" width="9.28515625" style="29" customWidth="1"/>
    <col min="7" max="7" width="9" style="28" customWidth="1"/>
    <col min="8" max="8" width="7.28515625" style="28" customWidth="1"/>
    <col min="9" max="9" width="10.85546875" style="28" customWidth="1"/>
    <col min="10" max="10" width="13.140625" style="29" customWidth="1"/>
    <col min="11" max="11" width="20.42578125" style="29" customWidth="1"/>
    <col min="12" max="12" width="12.85546875" style="60" customWidth="1"/>
    <col min="13" max="13" width="8.7109375" style="29" customWidth="1"/>
    <col min="14" max="14" width="8.7109375" style="28" customWidth="1"/>
    <col min="15" max="15" width="10.7109375" style="29" customWidth="1"/>
    <col min="16" max="16" width="10.28515625" style="59" customWidth="1"/>
    <col min="17" max="17" width="6.85546875" style="28" customWidth="1"/>
    <col min="18" max="18" width="13.7109375" style="29" customWidth="1"/>
    <col min="19" max="19" width="13.140625" style="59" customWidth="1"/>
    <col min="20" max="20" width="24.85546875" style="29" customWidth="1"/>
    <col min="21" max="21" width="19.28515625" style="59" customWidth="1"/>
    <col min="22" max="16384" width="9.140625" style="1"/>
  </cols>
  <sheetData>
    <row r="1" spans="1:79" s="36" customFormat="1" ht="68.25" customHeight="1" x14ac:dyDescent="0.3">
      <c r="A1" s="246" t="s">
        <v>571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</row>
    <row r="2" spans="1:79" s="36" customFormat="1" ht="18.75" x14ac:dyDescent="0.3">
      <c r="A2" s="255" t="s">
        <v>89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</row>
    <row r="3" spans="1:79" s="29" customFormat="1" ht="24.75" customHeight="1" x14ac:dyDescent="0.25">
      <c r="A3" s="248" t="s">
        <v>215</v>
      </c>
      <c r="B3" s="248" t="s">
        <v>642</v>
      </c>
      <c r="C3" s="254" t="s">
        <v>214</v>
      </c>
      <c r="D3" s="254"/>
      <c r="E3" s="254"/>
      <c r="F3" s="254"/>
      <c r="G3" s="254"/>
      <c r="H3" s="254"/>
      <c r="I3" s="248" t="s">
        <v>213</v>
      </c>
      <c r="J3" s="248" t="s">
        <v>212</v>
      </c>
      <c r="K3" s="248"/>
      <c r="L3" s="248"/>
      <c r="M3" s="248"/>
      <c r="N3" s="248"/>
      <c r="O3" s="248"/>
      <c r="P3" s="248" t="s">
        <v>84</v>
      </c>
      <c r="Q3" s="248"/>
      <c r="R3" s="248"/>
      <c r="S3" s="248"/>
      <c r="T3" s="248" t="s">
        <v>211</v>
      </c>
      <c r="U3" s="253"/>
      <c r="V3" s="27"/>
      <c r="W3" s="27"/>
      <c r="X3" s="27"/>
      <c r="Y3" s="27"/>
      <c r="Z3" s="252"/>
      <c r="AA3" s="252"/>
      <c r="AB3" s="252"/>
      <c r="AC3" s="252"/>
      <c r="AD3" s="252"/>
      <c r="AE3" s="252"/>
      <c r="AF3" s="249"/>
      <c r="AG3" s="249"/>
      <c r="AH3" s="249"/>
      <c r="AI3" s="249"/>
      <c r="AJ3" s="249"/>
      <c r="AK3" s="250"/>
      <c r="AL3" s="250"/>
      <c r="AM3" s="250"/>
      <c r="AN3" s="250"/>
      <c r="AO3" s="250"/>
      <c r="AP3" s="250"/>
      <c r="AQ3" s="251"/>
      <c r="AR3" s="251"/>
      <c r="AS3" s="251"/>
      <c r="AT3" s="251"/>
      <c r="AU3" s="252"/>
      <c r="AV3" s="252"/>
      <c r="AW3" s="252"/>
      <c r="AX3" s="252"/>
      <c r="AY3" s="252"/>
      <c r="AZ3" s="252"/>
      <c r="BA3" s="252"/>
      <c r="BB3" s="252"/>
      <c r="BC3" s="252"/>
      <c r="BD3" s="252"/>
      <c r="BE3" s="252"/>
      <c r="BF3" s="252"/>
      <c r="BG3" s="252"/>
      <c r="BH3" s="252"/>
      <c r="BI3" s="252"/>
      <c r="BJ3" s="252"/>
      <c r="BK3" s="252"/>
      <c r="BL3" s="252"/>
      <c r="BM3" s="252"/>
      <c r="BN3" s="252"/>
      <c r="BO3" s="252"/>
      <c r="BP3" s="252"/>
      <c r="BQ3" s="252"/>
      <c r="BR3" s="252"/>
      <c r="BS3" s="252"/>
      <c r="BT3" s="252"/>
      <c r="BU3" s="252"/>
      <c r="BV3" s="252"/>
      <c r="BW3" s="247"/>
      <c r="BX3" s="247"/>
      <c r="BY3" s="247"/>
      <c r="BZ3" s="247"/>
      <c r="CA3" s="247"/>
    </row>
    <row r="4" spans="1:79" s="29" customFormat="1" ht="75.75" customHeight="1" x14ac:dyDescent="0.2">
      <c r="A4" s="248"/>
      <c r="B4" s="248"/>
      <c r="C4" s="189" t="s">
        <v>210</v>
      </c>
      <c r="D4" s="189" t="s">
        <v>209</v>
      </c>
      <c r="E4" s="190" t="s">
        <v>208</v>
      </c>
      <c r="F4" s="190" t="s">
        <v>207</v>
      </c>
      <c r="G4" s="190" t="s">
        <v>206</v>
      </c>
      <c r="H4" s="190" t="s">
        <v>205</v>
      </c>
      <c r="I4" s="248"/>
      <c r="J4" s="190" t="s">
        <v>204</v>
      </c>
      <c r="K4" s="190" t="s">
        <v>203</v>
      </c>
      <c r="L4" s="190" t="s">
        <v>198</v>
      </c>
      <c r="M4" s="190" t="s">
        <v>72</v>
      </c>
      <c r="N4" s="190" t="s">
        <v>202</v>
      </c>
      <c r="O4" s="190" t="s">
        <v>201</v>
      </c>
      <c r="P4" s="190" t="s">
        <v>200</v>
      </c>
      <c r="Q4" s="190" t="s">
        <v>199</v>
      </c>
      <c r="R4" s="190" t="s">
        <v>198</v>
      </c>
      <c r="S4" s="190" t="s">
        <v>197</v>
      </c>
      <c r="T4" s="190" t="s">
        <v>196</v>
      </c>
      <c r="U4" s="190" t="s">
        <v>195</v>
      </c>
      <c r="V4" s="21"/>
      <c r="W4" s="21"/>
      <c r="X4" s="21"/>
      <c r="Y4" s="21"/>
      <c r="Z4" s="21"/>
      <c r="AA4" s="21"/>
      <c r="AB4" s="21"/>
      <c r="AC4" s="21"/>
      <c r="AD4" s="21"/>
      <c r="AE4" s="21"/>
      <c r="AF4" s="249"/>
      <c r="AG4" s="249"/>
      <c r="AH4" s="249"/>
      <c r="AI4" s="249"/>
      <c r="AJ4" s="249"/>
      <c r="AK4" s="24"/>
      <c r="AL4" s="24"/>
      <c r="AM4" s="24"/>
      <c r="AN4" s="24"/>
      <c r="AO4" s="24"/>
      <c r="AP4" s="24"/>
      <c r="AQ4" s="23"/>
      <c r="AR4" s="23"/>
      <c r="AS4" s="23"/>
      <c r="AT4" s="23"/>
      <c r="AU4" s="21"/>
      <c r="AV4" s="21"/>
      <c r="AW4" s="21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1"/>
      <c r="BX4" s="21"/>
      <c r="BY4" s="21"/>
      <c r="BZ4" s="21"/>
      <c r="CA4" s="20"/>
    </row>
    <row r="5" spans="1:79" s="29" customFormat="1" ht="15.75" x14ac:dyDescent="0.25">
      <c r="A5" s="191">
        <v>1</v>
      </c>
      <c r="B5" s="191">
        <v>2</v>
      </c>
      <c r="C5" s="191">
        <v>3</v>
      </c>
      <c r="D5" s="191">
        <v>5</v>
      </c>
      <c r="E5" s="191">
        <v>4</v>
      </c>
      <c r="F5" s="191">
        <v>5</v>
      </c>
      <c r="G5" s="191">
        <v>6</v>
      </c>
      <c r="H5" s="191">
        <v>7</v>
      </c>
      <c r="I5" s="191">
        <v>8</v>
      </c>
      <c r="J5" s="191">
        <v>9</v>
      </c>
      <c r="K5" s="191">
        <v>10</v>
      </c>
      <c r="L5" s="191">
        <v>11</v>
      </c>
      <c r="M5" s="191">
        <v>12</v>
      </c>
      <c r="N5" s="191">
        <v>13</v>
      </c>
      <c r="O5" s="191">
        <v>14</v>
      </c>
      <c r="P5" s="192">
        <v>16</v>
      </c>
      <c r="Q5" s="191">
        <v>17</v>
      </c>
      <c r="R5" s="191">
        <v>18</v>
      </c>
      <c r="S5" s="192">
        <v>19</v>
      </c>
      <c r="T5" s="191">
        <v>20</v>
      </c>
      <c r="U5" s="190">
        <v>21</v>
      </c>
    </row>
    <row r="6" spans="1:79" s="29" customFormat="1" ht="15.75" hidden="1" x14ac:dyDescent="0.25">
      <c r="A6" s="191"/>
      <c r="B6" s="191"/>
      <c r="C6" s="191"/>
      <c r="D6" s="191"/>
      <c r="E6" s="191"/>
      <c r="F6" s="191"/>
      <c r="G6" s="191"/>
      <c r="H6" s="191"/>
      <c r="I6" s="191"/>
      <c r="J6" s="191"/>
      <c r="K6" s="193"/>
      <c r="L6" s="191"/>
      <c r="M6" s="191"/>
      <c r="N6" s="191"/>
      <c r="O6" s="191"/>
      <c r="P6" s="192"/>
      <c r="Q6" s="191"/>
      <c r="R6" s="191"/>
      <c r="S6" s="192"/>
      <c r="T6" s="191"/>
      <c r="U6" s="190"/>
    </row>
    <row r="7" spans="1:79" s="29" customFormat="1" ht="15.75" x14ac:dyDescent="0.25">
      <c r="A7" s="146">
        <v>1</v>
      </c>
      <c r="B7" s="145" t="s">
        <v>194</v>
      </c>
      <c r="C7" s="146">
        <v>2</v>
      </c>
      <c r="D7" s="146"/>
      <c r="E7" s="146">
        <v>16</v>
      </c>
      <c r="F7" s="146" t="s">
        <v>91</v>
      </c>
      <c r="G7" s="146">
        <v>2</v>
      </c>
      <c r="H7" s="146" t="s">
        <v>91</v>
      </c>
      <c r="I7" s="146">
        <v>1965</v>
      </c>
      <c r="J7" s="146">
        <v>695</v>
      </c>
      <c r="K7" s="146">
        <v>638</v>
      </c>
      <c r="L7" s="146">
        <v>612</v>
      </c>
      <c r="M7" s="146">
        <v>408</v>
      </c>
      <c r="N7" s="146" t="s">
        <v>91</v>
      </c>
      <c r="O7" s="146">
        <v>57</v>
      </c>
      <c r="P7" s="190" t="s">
        <v>94</v>
      </c>
      <c r="Q7" s="146" t="s">
        <v>94</v>
      </c>
      <c r="R7" s="146" t="s">
        <v>93</v>
      </c>
      <c r="S7" s="190" t="s">
        <v>92</v>
      </c>
      <c r="T7" s="192" t="s">
        <v>91</v>
      </c>
      <c r="U7" s="192" t="s">
        <v>91</v>
      </c>
    </row>
    <row r="8" spans="1:79" s="29" customFormat="1" ht="15.75" x14ac:dyDescent="0.25">
      <c r="A8" s="146">
        <v>2</v>
      </c>
      <c r="B8" s="145" t="s">
        <v>193</v>
      </c>
      <c r="C8" s="146">
        <v>2</v>
      </c>
      <c r="D8" s="146"/>
      <c r="E8" s="146">
        <v>4</v>
      </c>
      <c r="F8" s="146" t="s">
        <v>91</v>
      </c>
      <c r="G8" s="146">
        <v>1</v>
      </c>
      <c r="H8" s="146" t="s">
        <v>91</v>
      </c>
      <c r="I8" s="146">
        <v>1958</v>
      </c>
      <c r="J8" s="146">
        <v>285.2</v>
      </c>
      <c r="K8" s="146">
        <v>262.5</v>
      </c>
      <c r="L8" s="146">
        <v>283</v>
      </c>
      <c r="M8" s="146">
        <v>188.6</v>
      </c>
      <c r="N8" s="146" t="s">
        <v>91</v>
      </c>
      <c r="O8" s="146">
        <v>22.7</v>
      </c>
      <c r="P8" s="190" t="s">
        <v>94</v>
      </c>
      <c r="Q8" s="146" t="s">
        <v>94</v>
      </c>
      <c r="R8" s="146" t="s">
        <v>93</v>
      </c>
      <c r="S8" s="190" t="s">
        <v>92</v>
      </c>
      <c r="T8" s="192" t="s">
        <v>192</v>
      </c>
      <c r="U8" s="190" t="s">
        <v>189</v>
      </c>
    </row>
    <row r="9" spans="1:79" s="29" customFormat="1" ht="15.75" x14ac:dyDescent="0.25">
      <c r="A9" s="146">
        <v>3</v>
      </c>
      <c r="B9" s="145" t="s">
        <v>191</v>
      </c>
      <c r="C9" s="146">
        <v>2</v>
      </c>
      <c r="D9" s="146"/>
      <c r="E9" s="146">
        <v>4</v>
      </c>
      <c r="F9" s="146" t="s">
        <v>91</v>
      </c>
      <c r="G9" s="146">
        <v>1</v>
      </c>
      <c r="H9" s="146" t="s">
        <v>91</v>
      </c>
      <c r="I9" s="146">
        <v>1958</v>
      </c>
      <c r="J9" s="146">
        <v>285.10000000000002</v>
      </c>
      <c r="K9" s="146">
        <v>262.7</v>
      </c>
      <c r="L9" s="146">
        <v>283</v>
      </c>
      <c r="M9" s="146">
        <v>188.6</v>
      </c>
      <c r="N9" s="146" t="s">
        <v>91</v>
      </c>
      <c r="O9" s="146">
        <v>22.4</v>
      </c>
      <c r="P9" s="190" t="s">
        <v>94</v>
      </c>
      <c r="Q9" s="146" t="s">
        <v>94</v>
      </c>
      <c r="R9" s="146" t="s">
        <v>93</v>
      </c>
      <c r="S9" s="190" t="s">
        <v>92</v>
      </c>
      <c r="T9" s="192" t="s">
        <v>190</v>
      </c>
      <c r="U9" s="190" t="s">
        <v>189</v>
      </c>
    </row>
    <row r="10" spans="1:79" s="29" customFormat="1" ht="31.5" x14ac:dyDescent="0.2">
      <c r="A10" s="146">
        <v>4</v>
      </c>
      <c r="B10" s="145" t="s">
        <v>188</v>
      </c>
      <c r="C10" s="146">
        <v>2</v>
      </c>
      <c r="D10" s="146"/>
      <c r="E10" s="146">
        <v>8</v>
      </c>
      <c r="F10" s="146" t="s">
        <v>91</v>
      </c>
      <c r="G10" s="146">
        <v>1</v>
      </c>
      <c r="H10" s="146" t="s">
        <v>91</v>
      </c>
      <c r="I10" s="146">
        <v>1965</v>
      </c>
      <c r="J10" s="146">
        <v>407.9</v>
      </c>
      <c r="K10" s="146">
        <v>383.2</v>
      </c>
      <c r="L10" s="146">
        <v>160</v>
      </c>
      <c r="M10" s="146">
        <v>120</v>
      </c>
      <c r="N10" s="146" t="s">
        <v>91</v>
      </c>
      <c r="O10" s="146">
        <v>24.7</v>
      </c>
      <c r="P10" s="190" t="s">
        <v>94</v>
      </c>
      <c r="Q10" s="146" t="s">
        <v>94</v>
      </c>
      <c r="R10" s="190" t="s">
        <v>93</v>
      </c>
      <c r="S10" s="190" t="s">
        <v>92</v>
      </c>
      <c r="T10" s="190" t="s">
        <v>187</v>
      </c>
      <c r="U10" s="190" t="s">
        <v>115</v>
      </c>
    </row>
    <row r="11" spans="1:79" s="29" customFormat="1" ht="47.25" x14ac:dyDescent="0.2">
      <c r="A11" s="146">
        <v>5</v>
      </c>
      <c r="B11" s="145" t="s">
        <v>186</v>
      </c>
      <c r="C11" s="146">
        <v>3</v>
      </c>
      <c r="D11" s="146"/>
      <c r="E11" s="146">
        <v>16</v>
      </c>
      <c r="F11" s="146" t="s">
        <v>91</v>
      </c>
      <c r="G11" s="146">
        <v>2</v>
      </c>
      <c r="H11" s="146" t="s">
        <v>91</v>
      </c>
      <c r="I11" s="146">
        <v>1969</v>
      </c>
      <c r="J11" s="146">
        <v>689.2</v>
      </c>
      <c r="K11" s="146">
        <v>641.9</v>
      </c>
      <c r="L11" s="146">
        <v>521</v>
      </c>
      <c r="M11" s="146">
        <v>348</v>
      </c>
      <c r="N11" s="146" t="s">
        <v>91</v>
      </c>
      <c r="O11" s="146">
        <v>47.3</v>
      </c>
      <c r="P11" s="190" t="s">
        <v>108</v>
      </c>
      <c r="Q11" s="146" t="s">
        <v>94</v>
      </c>
      <c r="R11" s="146" t="s">
        <v>93</v>
      </c>
      <c r="S11" s="190" t="s">
        <v>92</v>
      </c>
      <c r="T11" s="190" t="s">
        <v>185</v>
      </c>
      <c r="U11" s="190" t="s">
        <v>115</v>
      </c>
    </row>
    <row r="12" spans="1:79" s="29" customFormat="1" ht="15.75" x14ac:dyDescent="0.2">
      <c r="A12" s="146">
        <v>6</v>
      </c>
      <c r="B12" s="145" t="s">
        <v>184</v>
      </c>
      <c r="C12" s="146">
        <v>3</v>
      </c>
      <c r="D12" s="146"/>
      <c r="E12" s="146" t="s">
        <v>183</v>
      </c>
      <c r="F12" s="146" t="s">
        <v>91</v>
      </c>
      <c r="G12" s="146">
        <v>1</v>
      </c>
      <c r="H12" s="146" t="s">
        <v>91</v>
      </c>
      <c r="I12" s="146">
        <v>1977</v>
      </c>
      <c r="J12" s="146">
        <v>998.3</v>
      </c>
      <c r="K12" s="146">
        <v>906.3</v>
      </c>
      <c r="L12" s="146">
        <v>518</v>
      </c>
      <c r="M12" s="146">
        <v>345</v>
      </c>
      <c r="N12" s="146" t="s">
        <v>91</v>
      </c>
      <c r="O12" s="146">
        <v>92</v>
      </c>
      <c r="P12" s="190" t="s">
        <v>94</v>
      </c>
      <c r="Q12" s="146" t="s">
        <v>94</v>
      </c>
      <c r="R12" s="146" t="s">
        <v>93</v>
      </c>
      <c r="S12" s="190" t="s">
        <v>92</v>
      </c>
      <c r="T12" s="190" t="s">
        <v>91</v>
      </c>
      <c r="U12" s="190" t="s">
        <v>91</v>
      </c>
    </row>
    <row r="13" spans="1:79" s="29" customFormat="1" ht="15.75" x14ac:dyDescent="0.2">
      <c r="A13" s="146">
        <v>7</v>
      </c>
      <c r="B13" s="145" t="s">
        <v>182</v>
      </c>
      <c r="C13" s="146">
        <v>2</v>
      </c>
      <c r="D13" s="146"/>
      <c r="E13" s="146">
        <v>4</v>
      </c>
      <c r="F13" s="146" t="s">
        <v>91</v>
      </c>
      <c r="G13" s="146" t="s">
        <v>91</v>
      </c>
      <c r="H13" s="146" t="s">
        <v>91</v>
      </c>
      <c r="I13" s="146">
        <v>1962</v>
      </c>
      <c r="J13" s="146">
        <v>229.5</v>
      </c>
      <c r="K13" s="146">
        <v>229.5</v>
      </c>
      <c r="L13" s="146">
        <v>147</v>
      </c>
      <c r="M13" s="146">
        <v>98</v>
      </c>
      <c r="N13" s="146" t="s">
        <v>91</v>
      </c>
      <c r="O13" s="146" t="s">
        <v>91</v>
      </c>
      <c r="P13" s="190" t="s">
        <v>95</v>
      </c>
      <c r="Q13" s="146" t="s">
        <v>94</v>
      </c>
      <c r="R13" s="146" t="s">
        <v>93</v>
      </c>
      <c r="S13" s="190" t="s">
        <v>92</v>
      </c>
      <c r="T13" s="190" t="s">
        <v>181</v>
      </c>
      <c r="U13" s="190" t="s">
        <v>99</v>
      </c>
    </row>
    <row r="14" spans="1:79" s="29" customFormat="1" ht="15.75" x14ac:dyDescent="0.2">
      <c r="A14" s="146">
        <v>8</v>
      </c>
      <c r="B14" s="145" t="s">
        <v>180</v>
      </c>
      <c r="C14" s="146">
        <v>2</v>
      </c>
      <c r="D14" s="146"/>
      <c r="E14" s="146">
        <v>16</v>
      </c>
      <c r="F14" s="146" t="s">
        <v>91</v>
      </c>
      <c r="G14" s="146">
        <v>2</v>
      </c>
      <c r="H14" s="146" t="s">
        <v>91</v>
      </c>
      <c r="I14" s="146">
        <v>1968</v>
      </c>
      <c r="J14" s="146">
        <v>685.4</v>
      </c>
      <c r="K14" s="146">
        <v>638.1</v>
      </c>
      <c r="L14" s="146">
        <v>588</v>
      </c>
      <c r="M14" s="146">
        <v>392</v>
      </c>
      <c r="N14" s="146" t="s">
        <v>91</v>
      </c>
      <c r="O14" s="146">
        <v>47.3</v>
      </c>
      <c r="P14" s="190" t="s">
        <v>108</v>
      </c>
      <c r="Q14" s="146" t="s">
        <v>94</v>
      </c>
      <c r="R14" s="146" t="s">
        <v>93</v>
      </c>
      <c r="S14" s="190" t="s">
        <v>92</v>
      </c>
      <c r="T14" s="190" t="s">
        <v>179</v>
      </c>
      <c r="U14" s="190" t="s">
        <v>99</v>
      </c>
    </row>
    <row r="15" spans="1:79" s="29" customFormat="1" ht="15.75" x14ac:dyDescent="0.2">
      <c r="A15" s="146">
        <v>9</v>
      </c>
      <c r="B15" s="145" t="s">
        <v>178</v>
      </c>
      <c r="C15" s="146">
        <v>2</v>
      </c>
      <c r="D15" s="146"/>
      <c r="E15" s="146">
        <v>4</v>
      </c>
      <c r="F15" s="146" t="s">
        <v>91</v>
      </c>
      <c r="G15" s="146" t="s">
        <v>91</v>
      </c>
      <c r="H15" s="146" t="s">
        <v>91</v>
      </c>
      <c r="I15" s="146">
        <v>1962</v>
      </c>
      <c r="J15" s="146">
        <v>212.3</v>
      </c>
      <c r="K15" s="146">
        <v>212.3</v>
      </c>
      <c r="L15" s="146">
        <v>154</v>
      </c>
      <c r="M15" s="146">
        <v>102</v>
      </c>
      <c r="N15" s="146" t="s">
        <v>91</v>
      </c>
      <c r="O15" s="146" t="s">
        <v>91</v>
      </c>
      <c r="P15" s="190" t="s">
        <v>95</v>
      </c>
      <c r="Q15" s="146" t="s">
        <v>94</v>
      </c>
      <c r="R15" s="146" t="s">
        <v>93</v>
      </c>
      <c r="S15" s="190" t="s">
        <v>92</v>
      </c>
      <c r="T15" s="190" t="s">
        <v>91</v>
      </c>
      <c r="U15" s="190" t="s">
        <v>91</v>
      </c>
    </row>
    <row r="16" spans="1:79" s="29" customFormat="1" ht="15.75" x14ac:dyDescent="0.2">
      <c r="A16" s="146">
        <v>10</v>
      </c>
      <c r="B16" s="145" t="s">
        <v>177</v>
      </c>
      <c r="C16" s="146">
        <v>2</v>
      </c>
      <c r="D16" s="146"/>
      <c r="E16" s="146">
        <v>13</v>
      </c>
      <c r="F16" s="146" t="s">
        <v>91</v>
      </c>
      <c r="G16" s="146">
        <v>1</v>
      </c>
      <c r="H16" s="146" t="s">
        <v>91</v>
      </c>
      <c r="I16" s="146">
        <v>1964</v>
      </c>
      <c r="J16" s="146">
        <f>22.6+243.5</f>
        <v>266.10000000000002</v>
      </c>
      <c r="K16" s="146">
        <v>243.5</v>
      </c>
      <c r="L16" s="146">
        <v>285</v>
      </c>
      <c r="M16" s="146">
        <v>190</v>
      </c>
      <c r="N16" s="146" t="s">
        <v>91</v>
      </c>
      <c r="O16" s="146">
        <v>22.6</v>
      </c>
      <c r="P16" s="190" t="s">
        <v>95</v>
      </c>
      <c r="Q16" s="146" t="s">
        <v>94</v>
      </c>
      <c r="R16" s="146" t="s">
        <v>93</v>
      </c>
      <c r="S16" s="190" t="s">
        <v>92</v>
      </c>
      <c r="T16" s="190" t="s">
        <v>91</v>
      </c>
      <c r="U16" s="190" t="s">
        <v>91</v>
      </c>
    </row>
    <row r="17" spans="1:21" s="29" customFormat="1" ht="15.75" x14ac:dyDescent="0.2">
      <c r="A17" s="146">
        <v>11</v>
      </c>
      <c r="B17" s="145" t="s">
        <v>176</v>
      </c>
      <c r="C17" s="146">
        <v>2</v>
      </c>
      <c r="D17" s="146"/>
      <c r="E17" s="146">
        <v>8</v>
      </c>
      <c r="F17" s="146" t="s">
        <v>91</v>
      </c>
      <c r="G17" s="146">
        <v>1</v>
      </c>
      <c r="H17" s="146" t="s">
        <v>91</v>
      </c>
      <c r="I17" s="146">
        <v>1962</v>
      </c>
      <c r="J17" s="146">
        <v>445</v>
      </c>
      <c r="K17" s="146">
        <v>405.9</v>
      </c>
      <c r="L17" s="146">
        <v>304</v>
      </c>
      <c r="M17" s="146">
        <v>202.6</v>
      </c>
      <c r="N17" s="146" t="s">
        <v>91</v>
      </c>
      <c r="O17" s="194">
        <v>39.1</v>
      </c>
      <c r="P17" s="190" t="s">
        <v>95</v>
      </c>
      <c r="Q17" s="146" t="s">
        <v>94</v>
      </c>
      <c r="R17" s="146" t="s">
        <v>93</v>
      </c>
      <c r="S17" s="190" t="s">
        <v>92</v>
      </c>
      <c r="T17" s="190" t="s">
        <v>91</v>
      </c>
      <c r="U17" s="190" t="s">
        <v>91</v>
      </c>
    </row>
    <row r="18" spans="1:21" s="29" customFormat="1" ht="15.75" x14ac:dyDescent="0.2">
      <c r="A18" s="146">
        <v>12</v>
      </c>
      <c r="B18" s="145" t="s">
        <v>175</v>
      </c>
      <c r="C18" s="146">
        <v>2</v>
      </c>
      <c r="D18" s="146"/>
      <c r="E18" s="146">
        <v>4</v>
      </c>
      <c r="F18" s="146" t="s">
        <v>91</v>
      </c>
      <c r="G18" s="146" t="s">
        <v>91</v>
      </c>
      <c r="H18" s="146" t="s">
        <v>91</v>
      </c>
      <c r="I18" s="146">
        <v>1962</v>
      </c>
      <c r="J18" s="146">
        <f>214.2+11.9</f>
        <v>226.1</v>
      </c>
      <c r="K18" s="146">
        <v>214.2</v>
      </c>
      <c r="L18" s="146">
        <v>140</v>
      </c>
      <c r="M18" s="146">
        <v>93</v>
      </c>
      <c r="N18" s="146" t="s">
        <v>91</v>
      </c>
      <c r="O18" s="146">
        <v>11.9</v>
      </c>
      <c r="P18" s="190" t="s">
        <v>95</v>
      </c>
      <c r="Q18" s="146" t="s">
        <v>94</v>
      </c>
      <c r="R18" s="146" t="s">
        <v>93</v>
      </c>
      <c r="S18" s="190" t="s">
        <v>92</v>
      </c>
      <c r="T18" s="190" t="s">
        <v>91</v>
      </c>
      <c r="U18" s="190" t="s">
        <v>91</v>
      </c>
    </row>
    <row r="19" spans="1:21" s="29" customFormat="1" ht="15.75" x14ac:dyDescent="0.2">
      <c r="A19" s="146">
        <v>13</v>
      </c>
      <c r="B19" s="145" t="s">
        <v>174</v>
      </c>
      <c r="C19" s="146">
        <v>2</v>
      </c>
      <c r="D19" s="146"/>
      <c r="E19" s="146">
        <v>4</v>
      </c>
      <c r="F19" s="146" t="s">
        <v>91</v>
      </c>
      <c r="G19" s="146" t="s">
        <v>91</v>
      </c>
      <c r="H19" s="146" t="s">
        <v>91</v>
      </c>
      <c r="I19" s="146">
        <v>1962</v>
      </c>
      <c r="J19" s="146">
        <f>224.3+12.5</f>
        <v>236.8</v>
      </c>
      <c r="K19" s="146">
        <v>224.3</v>
      </c>
      <c r="L19" s="146">
        <v>149</v>
      </c>
      <c r="M19" s="146">
        <v>99</v>
      </c>
      <c r="N19" s="146" t="s">
        <v>91</v>
      </c>
      <c r="O19" s="146">
        <v>12.5</v>
      </c>
      <c r="P19" s="190" t="s">
        <v>95</v>
      </c>
      <c r="Q19" s="146" t="s">
        <v>94</v>
      </c>
      <c r="R19" s="146" t="s">
        <v>93</v>
      </c>
      <c r="S19" s="190" t="s">
        <v>92</v>
      </c>
      <c r="T19" s="190" t="s">
        <v>91</v>
      </c>
      <c r="U19" s="190" t="s">
        <v>91</v>
      </c>
    </row>
    <row r="20" spans="1:21" s="29" customFormat="1" ht="63" x14ac:dyDescent="0.2">
      <c r="A20" s="146">
        <v>14</v>
      </c>
      <c r="B20" s="145" t="s">
        <v>147</v>
      </c>
      <c r="C20" s="146">
        <v>9</v>
      </c>
      <c r="D20" s="146"/>
      <c r="E20" s="146">
        <v>215</v>
      </c>
      <c r="F20" s="146">
        <v>1</v>
      </c>
      <c r="G20" s="146">
        <v>6</v>
      </c>
      <c r="H20" s="146">
        <v>6</v>
      </c>
      <c r="I20" s="146">
        <v>1978</v>
      </c>
      <c r="J20" s="146">
        <v>14743.8</v>
      </c>
      <c r="K20" s="146">
        <v>13006.5</v>
      </c>
      <c r="L20" s="146">
        <v>1637</v>
      </c>
      <c r="M20" s="146">
        <v>1256.9000000000001</v>
      </c>
      <c r="N20" s="146">
        <v>1299.2</v>
      </c>
      <c r="O20" s="146">
        <v>1737.3</v>
      </c>
      <c r="P20" s="190" t="s">
        <v>121</v>
      </c>
      <c r="Q20" s="146" t="s">
        <v>117</v>
      </c>
      <c r="R20" s="146" t="s">
        <v>107</v>
      </c>
      <c r="S20" s="190" t="s">
        <v>92</v>
      </c>
      <c r="T20" s="190" t="s">
        <v>146</v>
      </c>
      <c r="U20" s="190" t="s">
        <v>115</v>
      </c>
    </row>
    <row r="21" spans="1:21" s="29" customFormat="1" ht="15.75" x14ac:dyDescent="0.2">
      <c r="A21" s="146">
        <v>15</v>
      </c>
      <c r="B21" s="145" t="s">
        <v>173</v>
      </c>
      <c r="C21" s="146">
        <v>5</v>
      </c>
      <c r="D21" s="146"/>
      <c r="E21" s="146">
        <v>120</v>
      </c>
      <c r="F21" s="146" t="s">
        <v>91</v>
      </c>
      <c r="G21" s="146">
        <v>2</v>
      </c>
      <c r="H21" s="146" t="s">
        <v>91</v>
      </c>
      <c r="I21" s="146">
        <v>1975</v>
      </c>
      <c r="J21" s="146">
        <v>3658.4</v>
      </c>
      <c r="K21" s="146">
        <v>3215.7</v>
      </c>
      <c r="L21" s="146">
        <v>942.4</v>
      </c>
      <c r="M21" s="146">
        <v>822</v>
      </c>
      <c r="N21" s="146">
        <v>747</v>
      </c>
      <c r="O21" s="146">
        <v>442.7</v>
      </c>
      <c r="P21" s="190" t="s">
        <v>108</v>
      </c>
      <c r="Q21" s="146" t="s">
        <v>94</v>
      </c>
      <c r="R21" s="146" t="s">
        <v>107</v>
      </c>
      <c r="S21" s="190" t="s">
        <v>92</v>
      </c>
      <c r="T21" s="190" t="s">
        <v>172</v>
      </c>
      <c r="U21" s="190" t="s">
        <v>119</v>
      </c>
    </row>
    <row r="22" spans="1:21" s="29" customFormat="1" ht="31.5" x14ac:dyDescent="0.2">
      <c r="A22" s="146">
        <v>16</v>
      </c>
      <c r="B22" s="145" t="s">
        <v>171</v>
      </c>
      <c r="C22" s="146">
        <v>5</v>
      </c>
      <c r="D22" s="146"/>
      <c r="E22" s="146">
        <v>92</v>
      </c>
      <c r="F22" s="146">
        <v>3</v>
      </c>
      <c r="G22" s="146">
        <v>2</v>
      </c>
      <c r="H22" s="146" t="s">
        <v>91</v>
      </c>
      <c r="I22" s="146">
        <v>1979</v>
      </c>
      <c r="J22" s="146">
        <v>3807.8</v>
      </c>
      <c r="K22" s="146">
        <v>2979.7</v>
      </c>
      <c r="L22" s="146">
        <v>945</v>
      </c>
      <c r="M22" s="146">
        <v>825</v>
      </c>
      <c r="N22" s="146">
        <v>750</v>
      </c>
      <c r="O22" s="146">
        <v>489</v>
      </c>
      <c r="P22" s="190" t="s">
        <v>108</v>
      </c>
      <c r="Q22" s="146" t="s">
        <v>117</v>
      </c>
      <c r="R22" s="146" t="s">
        <v>107</v>
      </c>
      <c r="S22" s="190" t="s">
        <v>92</v>
      </c>
      <c r="T22" s="190" t="s">
        <v>170</v>
      </c>
      <c r="U22" s="190" t="s">
        <v>169</v>
      </c>
    </row>
    <row r="23" spans="1:21" s="29" customFormat="1" ht="31.5" x14ac:dyDescent="0.2">
      <c r="A23" s="146">
        <v>17</v>
      </c>
      <c r="B23" s="145" t="s">
        <v>168</v>
      </c>
      <c r="C23" s="146">
        <v>5</v>
      </c>
      <c r="D23" s="146"/>
      <c r="E23" s="146">
        <v>118</v>
      </c>
      <c r="F23" s="146">
        <v>1</v>
      </c>
      <c r="G23" s="146">
        <v>8</v>
      </c>
      <c r="H23" s="146" t="s">
        <v>91</v>
      </c>
      <c r="I23" s="146">
        <v>1986</v>
      </c>
      <c r="J23" s="146">
        <v>6296.8</v>
      </c>
      <c r="K23" s="146">
        <v>5741</v>
      </c>
      <c r="L23" s="146">
        <v>1208</v>
      </c>
      <c r="M23" s="146">
        <v>593</v>
      </c>
      <c r="N23" s="146">
        <v>471</v>
      </c>
      <c r="O23" s="146">
        <v>555.79999999999995</v>
      </c>
      <c r="P23" s="190" t="s">
        <v>108</v>
      </c>
      <c r="Q23" s="146" t="s">
        <v>94</v>
      </c>
      <c r="R23" s="146" t="s">
        <v>93</v>
      </c>
      <c r="S23" s="190" t="s">
        <v>92</v>
      </c>
      <c r="T23" s="190" t="s">
        <v>167</v>
      </c>
      <c r="U23" s="190" t="s">
        <v>115</v>
      </c>
    </row>
    <row r="24" spans="1:21" s="29" customFormat="1" ht="31.5" x14ac:dyDescent="0.2">
      <c r="A24" s="146">
        <v>18</v>
      </c>
      <c r="B24" s="145" t="s">
        <v>166</v>
      </c>
      <c r="C24" s="146">
        <v>9</v>
      </c>
      <c r="D24" s="146"/>
      <c r="E24" s="146">
        <v>177</v>
      </c>
      <c r="F24" s="146">
        <v>2</v>
      </c>
      <c r="G24" s="146">
        <v>5</v>
      </c>
      <c r="H24" s="146">
        <v>5</v>
      </c>
      <c r="I24" s="146" t="s">
        <v>165</v>
      </c>
      <c r="J24" s="146">
        <v>11719.9</v>
      </c>
      <c r="K24" s="146">
        <v>10271.6</v>
      </c>
      <c r="L24" s="146">
        <v>1695.3</v>
      </c>
      <c r="M24" s="146">
        <v>1336</v>
      </c>
      <c r="N24" s="146">
        <v>1345</v>
      </c>
      <c r="O24" s="146">
        <v>1169.8</v>
      </c>
      <c r="P24" s="190" t="s">
        <v>108</v>
      </c>
      <c r="Q24" s="146" t="s">
        <v>94</v>
      </c>
      <c r="R24" s="146" t="s">
        <v>107</v>
      </c>
      <c r="S24" s="190" t="s">
        <v>164</v>
      </c>
      <c r="T24" s="190" t="s">
        <v>163</v>
      </c>
      <c r="U24" s="190" t="s">
        <v>150</v>
      </c>
    </row>
    <row r="25" spans="1:21" s="29" customFormat="1" ht="15.75" x14ac:dyDescent="0.2">
      <c r="A25" s="146">
        <v>19</v>
      </c>
      <c r="B25" s="145" t="s">
        <v>162</v>
      </c>
      <c r="C25" s="146">
        <v>5</v>
      </c>
      <c r="D25" s="146"/>
      <c r="E25" s="146">
        <v>76</v>
      </c>
      <c r="F25" s="146" t="s">
        <v>91</v>
      </c>
      <c r="G25" s="146">
        <v>1</v>
      </c>
      <c r="H25" s="146" t="s">
        <v>91</v>
      </c>
      <c r="I25" s="146">
        <v>1966</v>
      </c>
      <c r="J25" s="146">
        <f>189.8+1261.4</f>
        <v>1451.2</v>
      </c>
      <c r="K25" s="146">
        <v>1261.4000000000001</v>
      </c>
      <c r="L25" s="146">
        <v>566.1</v>
      </c>
      <c r="M25" s="146">
        <v>494</v>
      </c>
      <c r="N25" s="146" t="s">
        <v>91</v>
      </c>
      <c r="O25" s="146">
        <v>189.8</v>
      </c>
      <c r="P25" s="190" t="s">
        <v>108</v>
      </c>
      <c r="Q25" s="146" t="s">
        <v>94</v>
      </c>
      <c r="R25" s="146" t="s">
        <v>107</v>
      </c>
      <c r="S25" s="190" t="s">
        <v>92</v>
      </c>
      <c r="T25" s="190" t="s">
        <v>161</v>
      </c>
      <c r="U25" s="190" t="s">
        <v>119</v>
      </c>
    </row>
    <row r="26" spans="1:21" s="29" customFormat="1" ht="47.25" x14ac:dyDescent="0.2">
      <c r="A26" s="146">
        <v>20</v>
      </c>
      <c r="B26" s="145" t="s">
        <v>160</v>
      </c>
      <c r="C26" s="146">
        <v>5</v>
      </c>
      <c r="D26" s="146"/>
      <c r="E26" s="146">
        <v>69</v>
      </c>
      <c r="F26" s="146" t="s">
        <v>91</v>
      </c>
      <c r="G26" s="146">
        <v>6</v>
      </c>
      <c r="H26" s="146" t="s">
        <v>91</v>
      </c>
      <c r="I26" s="146">
        <v>1982</v>
      </c>
      <c r="J26" s="146">
        <v>4329.1000000000004</v>
      </c>
      <c r="K26" s="146">
        <v>3786.3</v>
      </c>
      <c r="L26" s="146">
        <v>1037</v>
      </c>
      <c r="M26" s="146">
        <v>905.3</v>
      </c>
      <c r="N26" s="146">
        <v>823</v>
      </c>
      <c r="O26" s="146">
        <v>507.1</v>
      </c>
      <c r="P26" s="190" t="s">
        <v>108</v>
      </c>
      <c r="Q26" s="146" t="s">
        <v>94</v>
      </c>
      <c r="R26" s="146" t="s">
        <v>107</v>
      </c>
      <c r="S26" s="190" t="s">
        <v>92</v>
      </c>
      <c r="T26" s="190" t="s">
        <v>159</v>
      </c>
      <c r="U26" s="190" t="s">
        <v>115</v>
      </c>
    </row>
    <row r="27" spans="1:21" s="29" customFormat="1" ht="31.5" x14ac:dyDescent="0.2">
      <c r="A27" s="146">
        <v>21</v>
      </c>
      <c r="B27" s="145" t="s">
        <v>158</v>
      </c>
      <c r="C27" s="146">
        <v>5</v>
      </c>
      <c r="D27" s="146"/>
      <c r="E27" s="146">
        <v>59</v>
      </c>
      <c r="F27" s="146">
        <v>1</v>
      </c>
      <c r="G27" s="146">
        <v>4</v>
      </c>
      <c r="H27" s="146" t="s">
        <v>91</v>
      </c>
      <c r="I27" s="146">
        <v>1987</v>
      </c>
      <c r="J27" s="146">
        <f>3470.18+50</f>
        <v>3520.18</v>
      </c>
      <c r="K27" s="146">
        <v>3202.34</v>
      </c>
      <c r="L27" s="146">
        <v>1327</v>
      </c>
      <c r="M27" s="146">
        <v>1034</v>
      </c>
      <c r="N27" s="146">
        <v>940</v>
      </c>
      <c r="O27" s="146">
        <v>317.89999999999998</v>
      </c>
      <c r="P27" s="190" t="s">
        <v>108</v>
      </c>
      <c r="Q27" s="146" t="s">
        <v>94</v>
      </c>
      <c r="R27" s="146" t="s">
        <v>93</v>
      </c>
      <c r="S27" s="190" t="s">
        <v>92</v>
      </c>
      <c r="T27" s="190" t="s">
        <v>157</v>
      </c>
      <c r="U27" s="190" t="s">
        <v>115</v>
      </c>
    </row>
    <row r="28" spans="1:21" s="29" customFormat="1" ht="15.75" x14ac:dyDescent="0.2">
      <c r="A28" s="146">
        <v>22</v>
      </c>
      <c r="B28" s="145" t="s">
        <v>156</v>
      </c>
      <c r="C28" s="146">
        <v>2</v>
      </c>
      <c r="D28" s="146"/>
      <c r="E28" s="146" t="s">
        <v>155</v>
      </c>
      <c r="F28" s="146" t="s">
        <v>91</v>
      </c>
      <c r="G28" s="146">
        <v>2</v>
      </c>
      <c r="H28" s="146" t="s">
        <v>91</v>
      </c>
      <c r="I28" s="146">
        <v>1967</v>
      </c>
      <c r="J28" s="146">
        <f>803.3+42.4</f>
        <v>845.69999999999993</v>
      </c>
      <c r="K28" s="146">
        <v>803.3</v>
      </c>
      <c r="L28" s="146">
        <v>547</v>
      </c>
      <c r="M28" s="146">
        <v>370</v>
      </c>
      <c r="N28" s="146">
        <v>8</v>
      </c>
      <c r="O28" s="146">
        <v>42.4</v>
      </c>
      <c r="P28" s="190" t="s">
        <v>95</v>
      </c>
      <c r="Q28" s="146" t="s">
        <v>94</v>
      </c>
      <c r="R28" s="146" t="s">
        <v>93</v>
      </c>
      <c r="S28" s="190" t="s">
        <v>92</v>
      </c>
      <c r="T28" s="190" t="s">
        <v>91</v>
      </c>
      <c r="U28" s="190" t="s">
        <v>91</v>
      </c>
    </row>
    <row r="29" spans="1:21" s="29" customFormat="1" ht="15.75" x14ac:dyDescent="0.2">
      <c r="A29" s="146">
        <v>23</v>
      </c>
      <c r="B29" s="145" t="s">
        <v>154</v>
      </c>
      <c r="C29" s="146">
        <v>3</v>
      </c>
      <c r="D29" s="146"/>
      <c r="E29" s="146">
        <v>24</v>
      </c>
      <c r="F29" s="146" t="s">
        <v>91</v>
      </c>
      <c r="G29" s="146">
        <v>2</v>
      </c>
      <c r="H29" s="146" t="s">
        <v>91</v>
      </c>
      <c r="I29" s="146">
        <v>1968</v>
      </c>
      <c r="J29" s="146">
        <v>1066.3</v>
      </c>
      <c r="K29" s="146">
        <v>992.6</v>
      </c>
      <c r="L29" s="146">
        <v>737</v>
      </c>
      <c r="M29" s="146">
        <v>372</v>
      </c>
      <c r="N29" s="146">
        <v>10</v>
      </c>
      <c r="O29" s="146">
        <v>73.7</v>
      </c>
      <c r="P29" s="190" t="s">
        <v>95</v>
      </c>
      <c r="Q29" s="146" t="s">
        <v>94</v>
      </c>
      <c r="R29" s="146" t="s">
        <v>93</v>
      </c>
      <c r="S29" s="190" t="s">
        <v>92</v>
      </c>
      <c r="T29" s="190" t="s">
        <v>153</v>
      </c>
      <c r="U29" s="190" t="s">
        <v>119</v>
      </c>
    </row>
    <row r="30" spans="1:21" s="29" customFormat="1" ht="15.75" x14ac:dyDescent="0.2">
      <c r="A30" s="146">
        <v>24</v>
      </c>
      <c r="B30" s="145" t="s">
        <v>152</v>
      </c>
      <c r="C30" s="146">
        <v>2</v>
      </c>
      <c r="D30" s="146"/>
      <c r="E30" s="146">
        <v>16</v>
      </c>
      <c r="F30" s="146" t="s">
        <v>91</v>
      </c>
      <c r="G30" s="146">
        <v>2</v>
      </c>
      <c r="H30" s="146" t="s">
        <v>91</v>
      </c>
      <c r="I30" s="146">
        <v>1995</v>
      </c>
      <c r="J30" s="146">
        <v>858.6</v>
      </c>
      <c r="K30" s="146">
        <v>809.1</v>
      </c>
      <c r="L30" s="146">
        <v>743</v>
      </c>
      <c r="M30" s="146">
        <v>376</v>
      </c>
      <c r="N30" s="146">
        <v>8</v>
      </c>
      <c r="O30" s="146">
        <v>49.5</v>
      </c>
      <c r="P30" s="190" t="s">
        <v>95</v>
      </c>
      <c r="Q30" s="146" t="s">
        <v>94</v>
      </c>
      <c r="R30" s="146" t="s">
        <v>93</v>
      </c>
      <c r="S30" s="190" t="s">
        <v>92</v>
      </c>
      <c r="T30" s="190" t="s">
        <v>151</v>
      </c>
      <c r="U30" s="190" t="s">
        <v>119</v>
      </c>
    </row>
    <row r="31" spans="1:21" s="29" customFormat="1" ht="15.75" x14ac:dyDescent="0.2">
      <c r="A31" s="146">
        <v>25</v>
      </c>
      <c r="B31" s="145" t="s">
        <v>149</v>
      </c>
      <c r="C31" s="146">
        <v>5</v>
      </c>
      <c r="D31" s="146"/>
      <c r="E31" s="146">
        <v>54</v>
      </c>
      <c r="F31" s="146" t="s">
        <v>91</v>
      </c>
      <c r="G31" s="146">
        <v>4</v>
      </c>
      <c r="H31" s="146" t="s">
        <v>91</v>
      </c>
      <c r="I31" s="146">
        <v>1980</v>
      </c>
      <c r="J31" s="146">
        <v>3348.6</v>
      </c>
      <c r="K31" s="146">
        <v>2710.2</v>
      </c>
      <c r="L31" s="146">
        <v>897</v>
      </c>
      <c r="M31" s="146">
        <v>935</v>
      </c>
      <c r="N31" s="146">
        <v>850</v>
      </c>
      <c r="O31" s="146">
        <v>335.8</v>
      </c>
      <c r="P31" s="190" t="s">
        <v>108</v>
      </c>
      <c r="Q31" s="146" t="s">
        <v>94</v>
      </c>
      <c r="R31" s="146" t="s">
        <v>107</v>
      </c>
      <c r="S31" s="190" t="s">
        <v>92</v>
      </c>
      <c r="T31" s="190" t="s">
        <v>148</v>
      </c>
      <c r="U31" s="190" t="s">
        <v>91</v>
      </c>
    </row>
    <row r="32" spans="1:21" s="29" customFormat="1" ht="31.5" x14ac:dyDescent="0.2">
      <c r="A32" s="146">
        <v>26</v>
      </c>
      <c r="B32" s="145" t="s">
        <v>145</v>
      </c>
      <c r="C32" s="146">
        <v>9</v>
      </c>
      <c r="D32" s="146"/>
      <c r="E32" s="146">
        <v>135</v>
      </c>
      <c r="F32" s="146" t="s">
        <v>91</v>
      </c>
      <c r="G32" s="146">
        <v>2</v>
      </c>
      <c r="H32" s="146">
        <v>2</v>
      </c>
      <c r="I32" s="146">
        <v>1977</v>
      </c>
      <c r="J32" s="146">
        <v>5481.1</v>
      </c>
      <c r="K32" s="146">
        <v>4569.8</v>
      </c>
      <c r="L32" s="146">
        <v>616</v>
      </c>
      <c r="M32" s="146">
        <v>480.3</v>
      </c>
      <c r="N32" s="146">
        <v>488.8</v>
      </c>
      <c r="O32" s="146">
        <v>889.7</v>
      </c>
      <c r="P32" s="190" t="s">
        <v>108</v>
      </c>
      <c r="Q32" s="146" t="s">
        <v>94</v>
      </c>
      <c r="R32" s="146" t="s">
        <v>107</v>
      </c>
      <c r="S32" s="190" t="s">
        <v>92</v>
      </c>
      <c r="T32" s="190" t="s">
        <v>144</v>
      </c>
      <c r="U32" s="190" t="s">
        <v>143</v>
      </c>
    </row>
    <row r="33" spans="1:21" s="29" customFormat="1" ht="47.25" x14ac:dyDescent="0.2">
      <c r="A33" s="146">
        <v>27</v>
      </c>
      <c r="B33" s="145" t="s">
        <v>142</v>
      </c>
      <c r="C33" s="146">
        <v>9</v>
      </c>
      <c r="D33" s="146"/>
      <c r="E33" s="146">
        <v>192</v>
      </c>
      <c r="F33" s="146">
        <v>11</v>
      </c>
      <c r="G33" s="146">
        <v>6</v>
      </c>
      <c r="H33" s="146">
        <v>6</v>
      </c>
      <c r="I33" s="146">
        <v>1977</v>
      </c>
      <c r="J33" s="146">
        <v>14879.07</v>
      </c>
      <c r="K33" s="146">
        <v>12533.07</v>
      </c>
      <c r="L33" s="146">
        <v>2069</v>
      </c>
      <c r="M33" s="146">
        <v>1633.9</v>
      </c>
      <c r="N33" s="146">
        <v>1642</v>
      </c>
      <c r="O33" s="146">
        <v>1428</v>
      </c>
      <c r="P33" s="190" t="s">
        <v>108</v>
      </c>
      <c r="Q33" s="146" t="s">
        <v>94</v>
      </c>
      <c r="R33" s="146" t="s">
        <v>107</v>
      </c>
      <c r="S33" s="190" t="s">
        <v>92</v>
      </c>
      <c r="T33" s="190" t="s">
        <v>141</v>
      </c>
      <c r="U33" s="190" t="s">
        <v>115</v>
      </c>
    </row>
    <row r="34" spans="1:21" s="29" customFormat="1" ht="47.25" x14ac:dyDescent="0.2">
      <c r="A34" s="146">
        <v>28</v>
      </c>
      <c r="B34" s="145" t="s">
        <v>140</v>
      </c>
      <c r="C34" s="146">
        <v>9</v>
      </c>
      <c r="D34" s="146"/>
      <c r="E34" s="146">
        <v>207</v>
      </c>
      <c r="F34" s="146">
        <v>2</v>
      </c>
      <c r="G34" s="146">
        <v>6</v>
      </c>
      <c r="H34" s="146">
        <v>6</v>
      </c>
      <c r="I34" s="146">
        <v>1984</v>
      </c>
      <c r="J34" s="146">
        <v>14166.89</v>
      </c>
      <c r="K34" s="146">
        <v>12862.79</v>
      </c>
      <c r="L34" s="146">
        <v>2079</v>
      </c>
      <c r="M34" s="146">
        <v>1642.9</v>
      </c>
      <c r="N34" s="146">
        <v>1650</v>
      </c>
      <c r="O34" s="146">
        <v>1304.0999999999999</v>
      </c>
      <c r="P34" s="190" t="s">
        <v>108</v>
      </c>
      <c r="Q34" s="146" t="s">
        <v>94</v>
      </c>
      <c r="R34" s="146" t="s">
        <v>107</v>
      </c>
      <c r="S34" s="190" t="s">
        <v>92</v>
      </c>
      <c r="T34" s="190" t="s">
        <v>139</v>
      </c>
      <c r="U34" s="190" t="s">
        <v>115</v>
      </c>
    </row>
    <row r="35" spans="1:21" s="29" customFormat="1" ht="31.5" x14ac:dyDescent="0.2">
      <c r="A35" s="146">
        <v>29</v>
      </c>
      <c r="B35" s="145" t="s">
        <v>138</v>
      </c>
      <c r="C35" s="146">
        <v>14</v>
      </c>
      <c r="D35" s="146"/>
      <c r="E35" s="146">
        <v>81</v>
      </c>
      <c r="F35" s="146">
        <v>2</v>
      </c>
      <c r="G35" s="146">
        <v>1</v>
      </c>
      <c r="H35" s="146">
        <v>2</v>
      </c>
      <c r="I35" s="146">
        <v>1985</v>
      </c>
      <c r="J35" s="146">
        <v>5501.4</v>
      </c>
      <c r="K35" s="146">
        <v>4614</v>
      </c>
      <c r="L35" s="146">
        <v>587</v>
      </c>
      <c r="M35" s="146">
        <v>483.7</v>
      </c>
      <c r="N35" s="146">
        <v>465.8</v>
      </c>
      <c r="O35" s="146">
        <v>887.4</v>
      </c>
      <c r="P35" s="190" t="s">
        <v>108</v>
      </c>
      <c r="Q35" s="146" t="s">
        <v>94</v>
      </c>
      <c r="R35" s="146" t="s">
        <v>107</v>
      </c>
      <c r="S35" s="190" t="s">
        <v>92</v>
      </c>
      <c r="T35" s="190" t="s">
        <v>137</v>
      </c>
      <c r="U35" s="190" t="s">
        <v>115</v>
      </c>
    </row>
    <row r="36" spans="1:21" s="29" customFormat="1" ht="15.75" x14ac:dyDescent="0.2">
      <c r="A36" s="146">
        <v>30</v>
      </c>
      <c r="B36" s="145" t="s">
        <v>136</v>
      </c>
      <c r="C36" s="146">
        <v>9</v>
      </c>
      <c r="D36" s="146"/>
      <c r="E36" s="146">
        <v>99</v>
      </c>
      <c r="F36" s="146">
        <v>1</v>
      </c>
      <c r="G36" s="146">
        <v>3</v>
      </c>
      <c r="H36" s="146">
        <v>3</v>
      </c>
      <c r="I36" s="146">
        <v>1982</v>
      </c>
      <c r="J36" s="146">
        <v>7053</v>
      </c>
      <c r="K36" s="146">
        <v>6357.8</v>
      </c>
      <c r="L36" s="146">
        <v>1086</v>
      </c>
      <c r="M36" s="146">
        <v>861.9</v>
      </c>
      <c r="N36" s="146">
        <v>862</v>
      </c>
      <c r="O36" s="146">
        <v>695.2</v>
      </c>
      <c r="P36" s="190" t="s">
        <v>108</v>
      </c>
      <c r="Q36" s="146" t="s">
        <v>94</v>
      </c>
      <c r="R36" s="146" t="s">
        <v>107</v>
      </c>
      <c r="S36" s="190" t="s">
        <v>92</v>
      </c>
      <c r="T36" s="190" t="s">
        <v>135</v>
      </c>
      <c r="U36" s="190" t="s">
        <v>119</v>
      </c>
    </row>
    <row r="37" spans="1:21" s="29" customFormat="1" ht="26.25" customHeight="1" x14ac:dyDescent="0.2">
      <c r="A37" s="146">
        <v>31</v>
      </c>
      <c r="B37" s="145" t="s">
        <v>134</v>
      </c>
      <c r="C37" s="146">
        <v>9</v>
      </c>
      <c r="D37" s="146"/>
      <c r="E37" s="146">
        <v>192</v>
      </c>
      <c r="F37" s="146">
        <v>11</v>
      </c>
      <c r="G37" s="146">
        <v>6</v>
      </c>
      <c r="H37" s="146">
        <v>6</v>
      </c>
      <c r="I37" s="146">
        <v>1979</v>
      </c>
      <c r="J37" s="146">
        <v>15107.6</v>
      </c>
      <c r="K37" s="146">
        <v>11536.1</v>
      </c>
      <c r="L37" s="146">
        <v>1872</v>
      </c>
      <c r="M37" s="146">
        <v>1461.9</v>
      </c>
      <c r="N37" s="146">
        <v>1485.7</v>
      </c>
      <c r="O37" s="146">
        <v>1520.5</v>
      </c>
      <c r="P37" s="190" t="s">
        <v>108</v>
      </c>
      <c r="Q37" s="146" t="s">
        <v>94</v>
      </c>
      <c r="R37" s="146" t="s">
        <v>107</v>
      </c>
      <c r="S37" s="190" t="s">
        <v>92</v>
      </c>
      <c r="T37" s="190" t="s">
        <v>133</v>
      </c>
      <c r="U37" s="190" t="s">
        <v>115</v>
      </c>
    </row>
    <row r="38" spans="1:21" s="29" customFormat="1" ht="63" x14ac:dyDescent="0.2">
      <c r="A38" s="146">
        <v>32</v>
      </c>
      <c r="B38" s="145" t="s">
        <v>132</v>
      </c>
      <c r="C38" s="146">
        <v>5</v>
      </c>
      <c r="D38" s="146"/>
      <c r="E38" s="146">
        <v>87</v>
      </c>
      <c r="F38" s="146">
        <v>1</v>
      </c>
      <c r="G38" s="146">
        <v>6</v>
      </c>
      <c r="H38" s="146"/>
      <c r="I38" s="146">
        <v>1981</v>
      </c>
      <c r="J38" s="146">
        <v>5485.29</v>
      </c>
      <c r="K38" s="146">
        <v>4955.59</v>
      </c>
      <c r="L38" s="146">
        <v>1257</v>
      </c>
      <c r="M38" s="146">
        <v>1097.3</v>
      </c>
      <c r="N38" s="146">
        <v>997.6</v>
      </c>
      <c r="O38" s="146">
        <v>530.4</v>
      </c>
      <c r="P38" s="190" t="s">
        <v>108</v>
      </c>
      <c r="Q38" s="146" t="s">
        <v>94</v>
      </c>
      <c r="R38" s="146" t="s">
        <v>107</v>
      </c>
      <c r="S38" s="190" t="s">
        <v>92</v>
      </c>
      <c r="T38" s="190" t="s">
        <v>131</v>
      </c>
      <c r="U38" s="190" t="s">
        <v>115</v>
      </c>
    </row>
    <row r="39" spans="1:21" s="29" customFormat="1" ht="47.25" x14ac:dyDescent="0.2">
      <c r="A39" s="146">
        <v>33</v>
      </c>
      <c r="B39" s="145" t="s">
        <v>130</v>
      </c>
      <c r="C39" s="146">
        <v>9</v>
      </c>
      <c r="D39" s="146"/>
      <c r="E39" s="146">
        <v>272</v>
      </c>
      <c r="F39" s="146">
        <v>1</v>
      </c>
      <c r="G39" s="146">
        <v>8</v>
      </c>
      <c r="H39" s="146">
        <v>8</v>
      </c>
      <c r="I39" s="146">
        <v>1977</v>
      </c>
      <c r="J39" s="146">
        <v>19995.03</v>
      </c>
      <c r="K39" s="146">
        <v>17985.03</v>
      </c>
      <c r="L39" s="146">
        <v>2550</v>
      </c>
      <c r="M39" s="146">
        <v>1996</v>
      </c>
      <c r="N39" s="146">
        <v>2023.8</v>
      </c>
      <c r="O39" s="146">
        <v>2010</v>
      </c>
      <c r="P39" s="190" t="s">
        <v>108</v>
      </c>
      <c r="Q39" s="146" t="s">
        <v>94</v>
      </c>
      <c r="R39" s="146" t="s">
        <v>107</v>
      </c>
      <c r="S39" s="190" t="s">
        <v>92</v>
      </c>
      <c r="T39" s="190" t="s">
        <v>129</v>
      </c>
      <c r="U39" s="190" t="s">
        <v>115</v>
      </c>
    </row>
    <row r="40" spans="1:21" s="29" customFormat="1" ht="47.25" x14ac:dyDescent="0.2">
      <c r="A40" s="146">
        <v>34</v>
      </c>
      <c r="B40" s="145" t="s">
        <v>128</v>
      </c>
      <c r="C40" s="146">
        <v>10</v>
      </c>
      <c r="D40" s="146"/>
      <c r="E40" s="146">
        <v>139</v>
      </c>
      <c r="F40" s="146">
        <v>1</v>
      </c>
      <c r="G40" s="146">
        <v>4</v>
      </c>
      <c r="H40" s="146">
        <v>4</v>
      </c>
      <c r="I40" s="146">
        <v>1994</v>
      </c>
      <c r="J40" s="146">
        <v>10343.200000000001</v>
      </c>
      <c r="K40" s="146">
        <v>9144.2999999999993</v>
      </c>
      <c r="L40" s="146">
        <v>1327</v>
      </c>
      <c r="M40" s="146">
        <v>1043.2</v>
      </c>
      <c r="N40" s="146">
        <v>1053</v>
      </c>
      <c r="O40" s="146">
        <v>1198.9000000000001</v>
      </c>
      <c r="P40" s="190" t="s">
        <v>108</v>
      </c>
      <c r="Q40" s="146" t="s">
        <v>117</v>
      </c>
      <c r="R40" s="146" t="s">
        <v>107</v>
      </c>
      <c r="S40" s="190" t="s">
        <v>92</v>
      </c>
      <c r="T40" s="190" t="s">
        <v>127</v>
      </c>
      <c r="U40" s="190" t="s">
        <v>115</v>
      </c>
    </row>
    <row r="41" spans="1:21" s="29" customFormat="1" ht="13.5" customHeight="1" x14ac:dyDescent="0.2">
      <c r="A41" s="146">
        <v>35</v>
      </c>
      <c r="B41" s="145" t="s">
        <v>126</v>
      </c>
      <c r="C41" s="146">
        <v>9</v>
      </c>
      <c r="D41" s="146"/>
      <c r="E41" s="146">
        <v>192</v>
      </c>
      <c r="F41" s="146">
        <v>7</v>
      </c>
      <c r="G41" s="146">
        <v>6</v>
      </c>
      <c r="H41" s="146">
        <v>6</v>
      </c>
      <c r="I41" s="146">
        <v>1981</v>
      </c>
      <c r="J41" s="146">
        <v>15340.15</v>
      </c>
      <c r="K41" s="146">
        <v>13664.15</v>
      </c>
      <c r="L41" s="146">
        <v>1872</v>
      </c>
      <c r="M41" s="146">
        <v>1462</v>
      </c>
      <c r="N41" s="146">
        <v>1485</v>
      </c>
      <c r="O41" s="146">
        <v>1676</v>
      </c>
      <c r="P41" s="190" t="s">
        <v>108</v>
      </c>
      <c r="Q41" s="146" t="s">
        <v>94</v>
      </c>
      <c r="R41" s="146" t="s">
        <v>107</v>
      </c>
      <c r="S41" s="190" t="s">
        <v>92</v>
      </c>
      <c r="T41" s="190" t="s">
        <v>125</v>
      </c>
      <c r="U41" s="190" t="s">
        <v>115</v>
      </c>
    </row>
    <row r="42" spans="1:21" s="29" customFormat="1" ht="63" x14ac:dyDescent="0.2">
      <c r="A42" s="146">
        <v>36</v>
      </c>
      <c r="B42" s="145" t="s">
        <v>124</v>
      </c>
      <c r="C42" s="146">
        <v>9</v>
      </c>
      <c r="D42" s="146"/>
      <c r="E42" s="146">
        <v>272</v>
      </c>
      <c r="F42" s="146">
        <v>4</v>
      </c>
      <c r="G42" s="146">
        <v>8</v>
      </c>
      <c r="H42" s="146">
        <v>8</v>
      </c>
      <c r="I42" s="146">
        <v>1983</v>
      </c>
      <c r="J42" s="146">
        <v>18761</v>
      </c>
      <c r="K42" s="146">
        <v>17084.900000000001</v>
      </c>
      <c r="L42" s="146">
        <v>2598</v>
      </c>
      <c r="M42" s="146">
        <v>2096</v>
      </c>
      <c r="N42" s="146">
        <v>2062</v>
      </c>
      <c r="O42" s="146">
        <v>1676.1</v>
      </c>
      <c r="P42" s="190" t="s">
        <v>108</v>
      </c>
      <c r="Q42" s="146" t="s">
        <v>94</v>
      </c>
      <c r="R42" s="146" t="s">
        <v>107</v>
      </c>
      <c r="S42" s="190" t="s">
        <v>92</v>
      </c>
      <c r="T42" s="190" t="s">
        <v>123</v>
      </c>
      <c r="U42" s="190" t="s">
        <v>115</v>
      </c>
    </row>
    <row r="43" spans="1:21" s="29" customFormat="1" ht="31.5" x14ac:dyDescent="0.2">
      <c r="A43" s="146">
        <v>37</v>
      </c>
      <c r="B43" s="145" t="s">
        <v>122</v>
      </c>
      <c r="C43" s="146">
        <v>9</v>
      </c>
      <c r="D43" s="146"/>
      <c r="E43" s="146">
        <v>117</v>
      </c>
      <c r="F43" s="146" t="s">
        <v>91</v>
      </c>
      <c r="G43" s="146">
        <v>1</v>
      </c>
      <c r="H43" s="146">
        <v>1</v>
      </c>
      <c r="I43" s="146">
        <v>1990</v>
      </c>
      <c r="J43" s="146">
        <v>4928.1000000000004</v>
      </c>
      <c r="K43" s="146">
        <v>4113.1000000000004</v>
      </c>
      <c r="L43" s="146">
        <v>652</v>
      </c>
      <c r="M43" s="146">
        <v>540</v>
      </c>
      <c r="N43" s="146">
        <v>517</v>
      </c>
      <c r="O43" s="146">
        <v>815</v>
      </c>
      <c r="P43" s="190" t="s">
        <v>121</v>
      </c>
      <c r="Q43" s="146" t="s">
        <v>117</v>
      </c>
      <c r="R43" s="146" t="s">
        <v>107</v>
      </c>
      <c r="S43" s="190" t="s">
        <v>92</v>
      </c>
      <c r="T43" s="190" t="s">
        <v>120</v>
      </c>
      <c r="U43" s="190" t="s">
        <v>119</v>
      </c>
    </row>
    <row r="44" spans="1:21" s="29" customFormat="1" ht="47.25" x14ac:dyDescent="0.2">
      <c r="A44" s="146">
        <v>38</v>
      </c>
      <c r="B44" s="145" t="s">
        <v>118</v>
      </c>
      <c r="C44" s="146">
        <v>9</v>
      </c>
      <c r="D44" s="146"/>
      <c r="E44" s="146">
        <v>162</v>
      </c>
      <c r="F44" s="146" t="s">
        <v>91</v>
      </c>
      <c r="G44" s="146">
        <v>3</v>
      </c>
      <c r="H44" s="146">
        <v>3</v>
      </c>
      <c r="I44" s="146">
        <v>1993</v>
      </c>
      <c r="J44" s="146">
        <v>7442.9</v>
      </c>
      <c r="K44" s="146">
        <v>6462.6</v>
      </c>
      <c r="L44" s="146">
        <v>898</v>
      </c>
      <c r="M44" s="146">
        <v>698</v>
      </c>
      <c r="N44" s="146">
        <v>712</v>
      </c>
      <c r="O44" s="146">
        <v>980.3</v>
      </c>
      <c r="P44" s="190" t="s">
        <v>108</v>
      </c>
      <c r="Q44" s="146" t="s">
        <v>117</v>
      </c>
      <c r="R44" s="146" t="s">
        <v>107</v>
      </c>
      <c r="S44" s="190" t="s">
        <v>92</v>
      </c>
      <c r="T44" s="190" t="s">
        <v>116</v>
      </c>
      <c r="U44" s="190" t="s">
        <v>115</v>
      </c>
    </row>
    <row r="45" spans="1:21" s="29" customFormat="1" ht="31.5" x14ac:dyDescent="0.2">
      <c r="A45" s="146">
        <v>39</v>
      </c>
      <c r="B45" s="145" t="s">
        <v>114</v>
      </c>
      <c r="C45" s="146">
        <v>9</v>
      </c>
      <c r="D45" s="146"/>
      <c r="E45" s="146" t="s">
        <v>113</v>
      </c>
      <c r="F45" s="146" t="s">
        <v>91</v>
      </c>
      <c r="G45" s="146">
        <v>1</v>
      </c>
      <c r="H45" s="146">
        <v>2</v>
      </c>
      <c r="I45" s="146">
        <v>1984</v>
      </c>
      <c r="J45" s="146">
        <v>6298.9</v>
      </c>
      <c r="K45" s="146">
        <v>5978.9</v>
      </c>
      <c r="L45" s="146">
        <v>826.6</v>
      </c>
      <c r="M45" s="146">
        <v>692</v>
      </c>
      <c r="N45" s="146">
        <v>656</v>
      </c>
      <c r="O45" s="146">
        <v>320</v>
      </c>
      <c r="P45" s="190" t="s">
        <v>108</v>
      </c>
      <c r="Q45" s="146" t="s">
        <v>94</v>
      </c>
      <c r="R45" s="146" t="s">
        <v>107</v>
      </c>
      <c r="S45" s="190" t="s">
        <v>92</v>
      </c>
      <c r="T45" s="190" t="s">
        <v>112</v>
      </c>
      <c r="U45" s="190" t="s">
        <v>111</v>
      </c>
    </row>
    <row r="46" spans="1:21" s="29" customFormat="1" ht="47.25" x14ac:dyDescent="0.2">
      <c r="A46" s="146">
        <v>40</v>
      </c>
      <c r="B46" s="145" t="s">
        <v>110</v>
      </c>
      <c r="C46" s="146">
        <v>9</v>
      </c>
      <c r="D46" s="146"/>
      <c r="E46" s="146" t="s">
        <v>109</v>
      </c>
      <c r="F46" s="146" t="s">
        <v>91</v>
      </c>
      <c r="G46" s="146">
        <v>1</v>
      </c>
      <c r="H46" s="146">
        <v>2</v>
      </c>
      <c r="I46" s="146">
        <v>1984</v>
      </c>
      <c r="J46" s="146">
        <v>6303.2</v>
      </c>
      <c r="K46" s="146">
        <v>5981</v>
      </c>
      <c r="L46" s="146">
        <v>826.6</v>
      </c>
      <c r="M46" s="146">
        <v>692</v>
      </c>
      <c r="N46" s="146">
        <v>656</v>
      </c>
      <c r="O46" s="146">
        <v>322.2</v>
      </c>
      <c r="P46" s="190" t="s">
        <v>108</v>
      </c>
      <c r="Q46" s="146" t="s">
        <v>94</v>
      </c>
      <c r="R46" s="146" t="s">
        <v>107</v>
      </c>
      <c r="S46" s="190" t="s">
        <v>92</v>
      </c>
      <c r="T46" s="190" t="s">
        <v>106</v>
      </c>
      <c r="U46" s="190" t="s">
        <v>105</v>
      </c>
    </row>
    <row r="47" spans="1:21" ht="15.75" x14ac:dyDescent="0.2">
      <c r="A47" s="146">
        <v>41</v>
      </c>
      <c r="B47" s="145" t="s">
        <v>104</v>
      </c>
      <c r="C47" s="146">
        <v>2</v>
      </c>
      <c r="D47" s="146"/>
      <c r="E47" s="146">
        <v>8</v>
      </c>
      <c r="F47" s="146" t="s">
        <v>91</v>
      </c>
      <c r="G47" s="146">
        <v>1</v>
      </c>
      <c r="H47" s="146" t="s">
        <v>91</v>
      </c>
      <c r="I47" s="146">
        <v>1960</v>
      </c>
      <c r="J47" s="146">
        <v>400.5</v>
      </c>
      <c r="K47" s="146">
        <v>376.6</v>
      </c>
      <c r="L47" s="146">
        <v>157</v>
      </c>
      <c r="M47" s="146">
        <v>104.6</v>
      </c>
      <c r="N47" s="146" t="s">
        <v>91</v>
      </c>
      <c r="O47" s="146">
        <v>23.9</v>
      </c>
      <c r="P47" s="190" t="s">
        <v>95</v>
      </c>
      <c r="Q47" s="146" t="s">
        <v>94</v>
      </c>
      <c r="R47" s="146" t="s">
        <v>93</v>
      </c>
      <c r="S47" s="190" t="s">
        <v>92</v>
      </c>
      <c r="T47" s="190" t="s">
        <v>103</v>
      </c>
      <c r="U47" s="190" t="s">
        <v>91</v>
      </c>
    </row>
    <row r="48" spans="1:21" ht="15.75" x14ac:dyDescent="0.2">
      <c r="A48" s="146">
        <v>42</v>
      </c>
      <c r="B48" s="145" t="s">
        <v>102</v>
      </c>
      <c r="C48" s="146">
        <v>2</v>
      </c>
      <c r="D48" s="146"/>
      <c r="E48" s="146" t="s">
        <v>101</v>
      </c>
      <c r="F48" s="146" t="s">
        <v>91</v>
      </c>
      <c r="G48" s="146">
        <v>1</v>
      </c>
      <c r="H48" s="146" t="s">
        <v>91</v>
      </c>
      <c r="I48" s="146">
        <v>1964</v>
      </c>
      <c r="J48" s="146">
        <v>369</v>
      </c>
      <c r="K48" s="146">
        <v>353.1</v>
      </c>
      <c r="L48" s="146">
        <v>312.5</v>
      </c>
      <c r="M48" s="146">
        <v>208</v>
      </c>
      <c r="N48" s="146" t="s">
        <v>91</v>
      </c>
      <c r="O48" s="146">
        <v>15.9</v>
      </c>
      <c r="P48" s="190" t="s">
        <v>95</v>
      </c>
      <c r="Q48" s="146" t="s">
        <v>94</v>
      </c>
      <c r="R48" s="146" t="s">
        <v>93</v>
      </c>
      <c r="S48" s="190" t="s">
        <v>92</v>
      </c>
      <c r="T48" s="190" t="s">
        <v>100</v>
      </c>
      <c r="U48" s="190" t="s">
        <v>99</v>
      </c>
    </row>
    <row r="49" spans="1:21" ht="15.75" x14ac:dyDescent="0.25">
      <c r="A49" s="146">
        <v>43</v>
      </c>
      <c r="B49" s="145" t="s">
        <v>98</v>
      </c>
      <c r="C49" s="146">
        <v>2</v>
      </c>
      <c r="D49" s="146"/>
      <c r="E49" s="146">
        <v>16</v>
      </c>
      <c r="F49" s="146" t="s">
        <v>91</v>
      </c>
      <c r="G49" s="146">
        <v>2</v>
      </c>
      <c r="H49" s="146" t="s">
        <v>91</v>
      </c>
      <c r="I49" s="146">
        <v>1968</v>
      </c>
      <c r="J49" s="146">
        <v>791.9</v>
      </c>
      <c r="K49" s="146">
        <v>733.7</v>
      </c>
      <c r="L49" s="146">
        <v>584</v>
      </c>
      <c r="M49" s="146">
        <v>389</v>
      </c>
      <c r="N49" s="146" t="s">
        <v>91</v>
      </c>
      <c r="O49" s="146">
        <v>58.2</v>
      </c>
      <c r="P49" s="190" t="s">
        <v>95</v>
      </c>
      <c r="Q49" s="146" t="s">
        <v>94</v>
      </c>
      <c r="R49" s="146" t="s">
        <v>93</v>
      </c>
      <c r="S49" s="190" t="s">
        <v>92</v>
      </c>
      <c r="T49" s="192" t="s">
        <v>91</v>
      </c>
      <c r="U49" s="192" t="s">
        <v>91</v>
      </c>
    </row>
    <row r="50" spans="1:21" ht="15.75" x14ac:dyDescent="0.25">
      <c r="A50" s="146">
        <v>44</v>
      </c>
      <c r="B50" s="145" t="s">
        <v>97</v>
      </c>
      <c r="C50" s="146">
        <v>2</v>
      </c>
      <c r="D50" s="146"/>
      <c r="E50" s="146" t="s">
        <v>96</v>
      </c>
      <c r="F50" s="146" t="s">
        <v>91</v>
      </c>
      <c r="G50" s="146">
        <v>1</v>
      </c>
      <c r="H50" s="146" t="s">
        <v>91</v>
      </c>
      <c r="I50" s="146">
        <v>1968</v>
      </c>
      <c r="J50" s="146">
        <v>874.1</v>
      </c>
      <c r="K50" s="146">
        <v>838.4</v>
      </c>
      <c r="L50" s="146">
        <v>724</v>
      </c>
      <c r="M50" s="146">
        <v>483</v>
      </c>
      <c r="N50" s="146" t="s">
        <v>91</v>
      </c>
      <c r="O50" s="146">
        <v>35.700000000000003</v>
      </c>
      <c r="P50" s="190" t="s">
        <v>95</v>
      </c>
      <c r="Q50" s="146" t="s">
        <v>94</v>
      </c>
      <c r="R50" s="146" t="s">
        <v>93</v>
      </c>
      <c r="S50" s="190" t="s">
        <v>92</v>
      </c>
      <c r="T50" s="192" t="s">
        <v>91</v>
      </c>
      <c r="U50" s="192" t="s">
        <v>91</v>
      </c>
    </row>
    <row r="51" spans="1:21" ht="15.75" x14ac:dyDescent="0.25">
      <c r="A51" s="193"/>
      <c r="B51" s="195" t="s">
        <v>90</v>
      </c>
      <c r="C51" s="193"/>
      <c r="D51" s="193"/>
      <c r="E51" s="193"/>
      <c r="F51" s="193"/>
      <c r="G51" s="193"/>
      <c r="H51" s="193"/>
      <c r="I51" s="193"/>
      <c r="J51" s="191">
        <f>SUM(J7:J50)</f>
        <v>220830.61000000002</v>
      </c>
      <c r="K51" s="191">
        <f>SUM(K7:K50)</f>
        <v>194187.07000000004</v>
      </c>
      <c r="L51" s="191">
        <f>SUM(L7:L50)</f>
        <v>39319.5</v>
      </c>
      <c r="M51" s="191">
        <f>SUM(M7:M50)</f>
        <v>30159.7</v>
      </c>
      <c r="N51" s="191">
        <f>SUM(N21:N50)</f>
        <v>22708.699999999997</v>
      </c>
      <c r="O51" s="191">
        <f>SUM(O7:O50)</f>
        <v>22697.800000000003</v>
      </c>
      <c r="P51" s="196"/>
      <c r="Q51" s="193"/>
      <c r="R51" s="193"/>
      <c r="S51" s="196"/>
      <c r="T51" s="197"/>
      <c r="U51" s="198"/>
    </row>
    <row r="52" spans="1:21" x14ac:dyDescent="0.2">
      <c r="A52" s="199"/>
      <c r="B52" s="199"/>
      <c r="C52" s="199"/>
      <c r="D52" s="199"/>
      <c r="E52" s="199"/>
      <c r="F52" s="199"/>
      <c r="G52" s="200"/>
      <c r="H52" s="200"/>
      <c r="I52" s="200"/>
      <c r="J52" s="199"/>
      <c r="K52" s="199"/>
      <c r="L52" s="200"/>
      <c r="M52" s="199"/>
      <c r="N52" s="200"/>
      <c r="O52" s="199"/>
      <c r="P52" s="201"/>
      <c r="Q52" s="200"/>
      <c r="R52" s="199"/>
      <c r="S52" s="201"/>
      <c r="T52" s="199"/>
      <c r="U52" s="201"/>
    </row>
    <row r="53" spans="1:21" ht="15" x14ac:dyDescent="0.25">
      <c r="A53" s="199"/>
      <c r="B53" s="202"/>
      <c r="C53" s="202"/>
      <c r="D53" s="202"/>
      <c r="E53" s="202"/>
      <c r="F53" s="202"/>
      <c r="G53" s="200"/>
      <c r="H53" s="200"/>
      <c r="I53" s="200"/>
      <c r="J53" s="199"/>
      <c r="K53" s="199"/>
      <c r="L53" s="200"/>
      <c r="M53" s="199"/>
      <c r="N53" s="200"/>
      <c r="O53" s="199"/>
      <c r="P53" s="201"/>
      <c r="Q53" s="200"/>
      <c r="R53" s="199"/>
      <c r="S53" s="201"/>
      <c r="T53" s="199"/>
      <c r="U53" s="201"/>
    </row>
    <row r="54" spans="1:21" x14ac:dyDescent="0.2">
      <c r="A54" s="199"/>
      <c r="B54" s="199"/>
      <c r="C54" s="199"/>
      <c r="D54" s="199"/>
      <c r="E54" s="199"/>
      <c r="F54" s="199"/>
      <c r="G54" s="200"/>
      <c r="H54" s="200"/>
      <c r="I54" s="200"/>
      <c r="J54" s="199"/>
      <c r="K54" s="199"/>
      <c r="L54" s="200"/>
      <c r="M54" s="199"/>
      <c r="N54" s="200"/>
      <c r="O54" s="199"/>
      <c r="P54" s="201"/>
      <c r="Q54" s="200"/>
      <c r="R54" s="199"/>
      <c r="S54" s="201"/>
      <c r="T54" s="199"/>
      <c r="U54" s="201"/>
    </row>
  </sheetData>
  <mergeCells count="21">
    <mergeCell ref="P3:S3"/>
    <mergeCell ref="C3:H3"/>
    <mergeCell ref="A3:A4"/>
    <mergeCell ref="B3:B4"/>
    <mergeCell ref="A2:U2"/>
    <mergeCell ref="A1:U1"/>
    <mergeCell ref="BW3:CA3"/>
    <mergeCell ref="J3:O3"/>
    <mergeCell ref="AI3:AI4"/>
    <mergeCell ref="AJ3:AJ4"/>
    <mergeCell ref="AK3:AP3"/>
    <mergeCell ref="AQ3:AT3"/>
    <mergeCell ref="AC3:AE3"/>
    <mergeCell ref="AU3:BP3"/>
    <mergeCell ref="BQ3:BV3"/>
    <mergeCell ref="AF3:AF4"/>
    <mergeCell ref="Z3:AB3"/>
    <mergeCell ref="AG3:AG4"/>
    <mergeCell ref="AH3:AH4"/>
    <mergeCell ref="I3:I4"/>
    <mergeCell ref="T3:U3"/>
  </mergeCells>
  <pageMargins left="0.23622047244094491" right="0.23622047244094491" top="0.74803149606299213" bottom="0.74803149606299213" header="0.31496062992125984" footer="0.31496062992125984"/>
  <pageSetup paperSize="9" scale="54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18"/>
  <sheetViews>
    <sheetView view="pageBreakPreview" zoomScale="80" zoomScaleNormal="100" zoomScaleSheetLayoutView="80" workbookViewId="0">
      <selection activeCell="K9" sqref="K9:K15"/>
    </sheetView>
  </sheetViews>
  <sheetFormatPr defaultColWidth="8.85546875" defaultRowHeight="12.75" x14ac:dyDescent="0.2"/>
  <cols>
    <col min="1" max="1" width="5.7109375" style="35" customWidth="1"/>
    <col min="2" max="2" width="25.85546875" style="35" customWidth="1"/>
    <col min="3" max="3" width="5.7109375" style="35" customWidth="1"/>
    <col min="4" max="4" width="9.85546875" style="35" hidden="1" customWidth="1"/>
    <col min="5" max="5" width="5.5703125" style="35" customWidth="1"/>
    <col min="6" max="6" width="6.5703125" style="35" customWidth="1"/>
    <col min="7" max="7" width="4" style="35" customWidth="1"/>
    <col min="8" max="8" width="4.42578125" style="35" customWidth="1"/>
    <col min="9" max="9" width="11.28515625" style="35" customWidth="1"/>
    <col min="10" max="10" width="12.140625" style="35" customWidth="1"/>
    <col min="11" max="11" width="12.85546875" style="35" customWidth="1"/>
    <col min="12" max="12" width="12" style="35" customWidth="1"/>
    <col min="13" max="13" width="11.28515625" style="35" customWidth="1"/>
    <col min="14" max="14" width="11.5703125" style="35" customWidth="1"/>
    <col min="15" max="15" width="9" style="35" customWidth="1"/>
    <col min="16" max="16" width="11.42578125" style="35" customWidth="1"/>
    <col min="17" max="17" width="7.5703125" style="35" customWidth="1"/>
    <col min="18" max="18" width="8.140625" style="35" customWidth="1"/>
    <col min="19" max="19" width="17" style="35" customWidth="1"/>
    <col min="20" max="20" width="13" style="35" customWidth="1"/>
    <col min="21" max="21" width="15" style="35" customWidth="1"/>
    <col min="22" max="16384" width="8.85546875" style="35"/>
  </cols>
  <sheetData>
    <row r="1" spans="1:22" ht="27.75" customHeight="1" x14ac:dyDescent="0.3"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</row>
    <row r="3" spans="1:22" ht="16.5" customHeight="1" x14ac:dyDescent="0.3">
      <c r="A3" s="302" t="s">
        <v>568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</row>
    <row r="5" spans="1:22" s="125" customFormat="1" ht="12.75" customHeight="1" x14ac:dyDescent="0.2">
      <c r="A5" s="270" t="s">
        <v>88</v>
      </c>
      <c r="B5" s="270" t="s">
        <v>641</v>
      </c>
      <c r="C5" s="274" t="s">
        <v>87</v>
      </c>
      <c r="D5" s="274"/>
      <c r="E5" s="274"/>
      <c r="F5" s="274"/>
      <c r="G5" s="274"/>
      <c r="H5" s="274"/>
      <c r="I5" s="270" t="s">
        <v>86</v>
      </c>
      <c r="J5" s="270" t="s">
        <v>85</v>
      </c>
      <c r="K5" s="270"/>
      <c r="L5" s="270"/>
      <c r="M5" s="270"/>
      <c r="N5" s="270"/>
      <c r="O5" s="270"/>
      <c r="P5" s="270" t="s">
        <v>84</v>
      </c>
      <c r="Q5" s="270"/>
      <c r="R5" s="270"/>
      <c r="S5" s="270"/>
      <c r="T5" s="270" t="s">
        <v>83</v>
      </c>
      <c r="U5" s="303"/>
      <c r="V5" s="149"/>
    </row>
    <row r="6" spans="1:22" s="125" customFormat="1" ht="21" customHeight="1" x14ac:dyDescent="0.2">
      <c r="A6" s="270"/>
      <c r="B6" s="272"/>
      <c r="C6" s="274"/>
      <c r="D6" s="274"/>
      <c r="E6" s="274"/>
      <c r="F6" s="274"/>
      <c r="G6" s="274"/>
      <c r="H6" s="274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303"/>
      <c r="U6" s="303"/>
      <c r="V6" s="149"/>
    </row>
    <row r="7" spans="1:22" s="125" customFormat="1" ht="67.900000000000006" customHeight="1" x14ac:dyDescent="0.2">
      <c r="A7" s="270"/>
      <c r="B7" s="272"/>
      <c r="C7" s="151" t="s">
        <v>79</v>
      </c>
      <c r="D7" s="152"/>
      <c r="E7" s="147" t="s">
        <v>78</v>
      </c>
      <c r="F7" s="147" t="s">
        <v>77</v>
      </c>
      <c r="G7" s="147" t="s">
        <v>76</v>
      </c>
      <c r="H7" s="147" t="s">
        <v>75</v>
      </c>
      <c r="I7" s="270"/>
      <c r="J7" s="124" t="s">
        <v>74</v>
      </c>
      <c r="K7" s="124" t="s">
        <v>73</v>
      </c>
      <c r="L7" s="124" t="s">
        <v>67</v>
      </c>
      <c r="M7" s="124" t="s">
        <v>72</v>
      </c>
      <c r="N7" s="124" t="s">
        <v>71</v>
      </c>
      <c r="O7" s="124" t="s">
        <v>70</v>
      </c>
      <c r="P7" s="124" t="s">
        <v>69</v>
      </c>
      <c r="Q7" s="124" t="s">
        <v>68</v>
      </c>
      <c r="R7" s="124" t="s">
        <v>67</v>
      </c>
      <c r="S7" s="124" t="s">
        <v>66</v>
      </c>
      <c r="T7" s="124" t="s">
        <v>64</v>
      </c>
      <c r="U7" s="124" t="s">
        <v>63</v>
      </c>
      <c r="V7" s="149"/>
    </row>
    <row r="8" spans="1:22" s="125" customFormat="1" ht="15.75" x14ac:dyDescent="0.25">
      <c r="A8" s="143">
        <v>1</v>
      </c>
      <c r="B8" s="143">
        <v>2</v>
      </c>
      <c r="C8" s="143">
        <v>3</v>
      </c>
      <c r="D8" s="143">
        <v>5</v>
      </c>
      <c r="E8" s="143">
        <v>4</v>
      </c>
      <c r="F8" s="143">
        <v>5</v>
      </c>
      <c r="G8" s="143">
        <v>6</v>
      </c>
      <c r="H8" s="143">
        <v>7</v>
      </c>
      <c r="I8" s="143">
        <v>8</v>
      </c>
      <c r="J8" s="143">
        <v>9</v>
      </c>
      <c r="K8" s="143">
        <v>10</v>
      </c>
      <c r="L8" s="143">
        <v>11</v>
      </c>
      <c r="M8" s="143">
        <v>12</v>
      </c>
      <c r="N8" s="143">
        <v>13</v>
      </c>
      <c r="O8" s="143">
        <v>14</v>
      </c>
      <c r="P8" s="143">
        <v>15</v>
      </c>
      <c r="Q8" s="143">
        <v>16</v>
      </c>
      <c r="R8" s="143">
        <v>17</v>
      </c>
      <c r="S8" s="143">
        <v>18</v>
      </c>
      <c r="T8" s="143">
        <v>19</v>
      </c>
      <c r="U8" s="124">
        <v>20</v>
      </c>
      <c r="V8" s="149"/>
    </row>
    <row r="9" spans="1:22" s="125" customFormat="1" ht="15.75" x14ac:dyDescent="0.25">
      <c r="A9" s="143">
        <v>1</v>
      </c>
      <c r="B9" s="121" t="s">
        <v>567</v>
      </c>
      <c r="C9" s="141">
        <v>3</v>
      </c>
      <c r="D9" s="121"/>
      <c r="E9" s="185">
        <v>18</v>
      </c>
      <c r="F9" s="141">
        <v>0</v>
      </c>
      <c r="G9" s="141">
        <v>3</v>
      </c>
      <c r="H9" s="141">
        <v>0</v>
      </c>
      <c r="I9" s="141">
        <v>1936</v>
      </c>
      <c r="J9" s="150">
        <v>1269.3</v>
      </c>
      <c r="K9" s="150">
        <v>1269.3</v>
      </c>
      <c r="L9" s="150">
        <v>770</v>
      </c>
      <c r="M9" s="150">
        <v>770</v>
      </c>
      <c r="N9" s="150">
        <v>770</v>
      </c>
      <c r="O9" s="150">
        <v>500</v>
      </c>
      <c r="P9" s="150" t="s">
        <v>95</v>
      </c>
      <c r="Q9" s="143" t="s">
        <v>38</v>
      </c>
      <c r="R9" s="121" t="s">
        <v>93</v>
      </c>
      <c r="S9" s="143" t="s">
        <v>38</v>
      </c>
      <c r="T9" s="121" t="s">
        <v>561</v>
      </c>
      <c r="U9" s="121" t="s">
        <v>561</v>
      </c>
      <c r="V9" s="149"/>
    </row>
    <row r="10" spans="1:22" s="125" customFormat="1" ht="15.75" x14ac:dyDescent="0.25">
      <c r="A10" s="143">
        <v>2</v>
      </c>
      <c r="B10" s="121" t="s">
        <v>566</v>
      </c>
      <c r="C10" s="141">
        <v>2</v>
      </c>
      <c r="D10" s="121"/>
      <c r="E10" s="185">
        <v>8</v>
      </c>
      <c r="F10" s="141">
        <v>0</v>
      </c>
      <c r="G10" s="141">
        <v>2</v>
      </c>
      <c r="H10" s="141">
        <v>0</v>
      </c>
      <c r="I10" s="141">
        <v>1940</v>
      </c>
      <c r="J10" s="150">
        <v>701.1</v>
      </c>
      <c r="K10" s="150">
        <v>701.1</v>
      </c>
      <c r="L10" s="150">
        <v>600</v>
      </c>
      <c r="M10" s="150">
        <v>600</v>
      </c>
      <c r="N10" s="150">
        <v>500</v>
      </c>
      <c r="O10" s="150">
        <v>225</v>
      </c>
      <c r="P10" s="150" t="s">
        <v>95</v>
      </c>
      <c r="Q10" s="143" t="s">
        <v>38</v>
      </c>
      <c r="R10" s="121" t="s">
        <v>93</v>
      </c>
      <c r="S10" s="143" t="s">
        <v>38</v>
      </c>
      <c r="T10" s="121" t="s">
        <v>561</v>
      </c>
      <c r="U10" s="121" t="s">
        <v>561</v>
      </c>
      <c r="V10" s="149"/>
    </row>
    <row r="11" spans="1:22" s="125" customFormat="1" ht="15.75" x14ac:dyDescent="0.25">
      <c r="A11" s="143">
        <v>3</v>
      </c>
      <c r="B11" s="121" t="s">
        <v>565</v>
      </c>
      <c r="C11" s="141">
        <v>2</v>
      </c>
      <c r="D11" s="121"/>
      <c r="E11" s="185">
        <v>8</v>
      </c>
      <c r="F11" s="141">
        <v>0</v>
      </c>
      <c r="G11" s="141">
        <v>2</v>
      </c>
      <c r="H11" s="141">
        <v>0</v>
      </c>
      <c r="I11" s="141">
        <v>1951</v>
      </c>
      <c r="J11" s="150">
        <v>371.77</v>
      </c>
      <c r="K11" s="150">
        <v>371.77</v>
      </c>
      <c r="L11" s="150">
        <v>360</v>
      </c>
      <c r="M11" s="150">
        <v>360</v>
      </c>
      <c r="N11" s="150">
        <v>0</v>
      </c>
      <c r="O11" s="150">
        <v>225</v>
      </c>
      <c r="P11" s="150" t="s">
        <v>95</v>
      </c>
      <c r="Q11" s="143" t="s">
        <v>38</v>
      </c>
      <c r="R11" s="121" t="s">
        <v>93</v>
      </c>
      <c r="S11" s="143" t="s">
        <v>38</v>
      </c>
      <c r="T11" s="121" t="s">
        <v>561</v>
      </c>
      <c r="U11" s="121" t="s">
        <v>561</v>
      </c>
      <c r="V11" s="149"/>
    </row>
    <row r="12" spans="1:22" ht="15.75" x14ac:dyDescent="0.25">
      <c r="A12" s="143">
        <v>4</v>
      </c>
      <c r="B12" s="121" t="s">
        <v>564</v>
      </c>
      <c r="C12" s="141">
        <v>2</v>
      </c>
      <c r="D12" s="121"/>
      <c r="E12" s="185">
        <v>8</v>
      </c>
      <c r="F12" s="141">
        <v>0</v>
      </c>
      <c r="G12" s="141">
        <v>1</v>
      </c>
      <c r="H12" s="141">
        <v>0</v>
      </c>
      <c r="I12" s="141">
        <v>1958</v>
      </c>
      <c r="J12" s="150">
        <v>275.10000000000002</v>
      </c>
      <c r="K12" s="150">
        <v>275.10000000000002</v>
      </c>
      <c r="L12" s="150">
        <v>238</v>
      </c>
      <c r="M12" s="150">
        <v>238</v>
      </c>
      <c r="N12" s="150">
        <v>0</v>
      </c>
      <c r="O12" s="150">
        <v>115</v>
      </c>
      <c r="P12" s="150" t="s">
        <v>95</v>
      </c>
      <c r="Q12" s="143" t="s">
        <v>38</v>
      </c>
      <c r="R12" s="121" t="s">
        <v>93</v>
      </c>
      <c r="S12" s="143" t="s">
        <v>38</v>
      </c>
      <c r="T12" s="121" t="s">
        <v>561</v>
      </c>
      <c r="U12" s="121" t="s">
        <v>561</v>
      </c>
    </row>
    <row r="13" spans="1:22" ht="15.75" x14ac:dyDescent="0.25">
      <c r="A13" s="143">
        <v>5</v>
      </c>
      <c r="B13" s="121" t="s">
        <v>569</v>
      </c>
      <c r="C13" s="141">
        <v>2</v>
      </c>
      <c r="D13" s="121"/>
      <c r="E13" s="185">
        <v>16</v>
      </c>
      <c r="F13" s="141">
        <v>0</v>
      </c>
      <c r="G13" s="141">
        <v>2</v>
      </c>
      <c r="H13" s="141">
        <v>0</v>
      </c>
      <c r="I13" s="141">
        <v>1950</v>
      </c>
      <c r="J13" s="150">
        <v>668.2</v>
      </c>
      <c r="K13" s="150">
        <v>668.2</v>
      </c>
      <c r="L13" s="150">
        <v>550.4</v>
      </c>
      <c r="M13" s="150">
        <v>550.4</v>
      </c>
      <c r="N13" s="150">
        <v>0</v>
      </c>
      <c r="O13" s="150">
        <v>225</v>
      </c>
      <c r="P13" s="150" t="s">
        <v>95</v>
      </c>
      <c r="Q13" s="143" t="s">
        <v>38</v>
      </c>
      <c r="R13" s="121" t="s">
        <v>563</v>
      </c>
      <c r="S13" s="143" t="s">
        <v>38</v>
      </c>
      <c r="T13" s="121" t="s">
        <v>561</v>
      </c>
      <c r="U13" s="121" t="s">
        <v>561</v>
      </c>
    </row>
    <row r="14" spans="1:22" ht="15.75" x14ac:dyDescent="0.25">
      <c r="A14" s="143">
        <v>6</v>
      </c>
      <c r="B14" s="121" t="s">
        <v>562</v>
      </c>
      <c r="C14" s="141">
        <v>2</v>
      </c>
      <c r="D14" s="121"/>
      <c r="E14" s="185">
        <v>12</v>
      </c>
      <c r="F14" s="141">
        <v>0</v>
      </c>
      <c r="G14" s="141">
        <v>2</v>
      </c>
      <c r="H14" s="141">
        <v>0</v>
      </c>
      <c r="I14" s="141">
        <v>1959</v>
      </c>
      <c r="J14" s="150">
        <v>653.29999999999995</v>
      </c>
      <c r="K14" s="150">
        <v>653.29999999999995</v>
      </c>
      <c r="L14" s="150">
        <v>550.4</v>
      </c>
      <c r="M14" s="150">
        <v>550.4</v>
      </c>
      <c r="N14" s="150">
        <v>0</v>
      </c>
      <c r="O14" s="150">
        <v>225</v>
      </c>
      <c r="P14" s="150" t="s">
        <v>95</v>
      </c>
      <c r="Q14" s="143" t="s">
        <v>38</v>
      </c>
      <c r="R14" s="121" t="s">
        <v>93</v>
      </c>
      <c r="S14" s="143" t="s">
        <v>38</v>
      </c>
      <c r="T14" s="121" t="s">
        <v>561</v>
      </c>
      <c r="U14" s="121" t="s">
        <v>561</v>
      </c>
    </row>
    <row r="15" spans="1:22" ht="15.75" x14ac:dyDescent="0.25">
      <c r="A15" s="125"/>
      <c r="B15" s="125"/>
      <c r="C15" s="125"/>
      <c r="D15" s="125"/>
      <c r="E15" s="32">
        <f>SUM(E9:E14)</f>
        <v>70</v>
      </c>
      <c r="F15" s="125"/>
      <c r="G15" s="125"/>
      <c r="H15" s="125"/>
      <c r="I15" s="125"/>
      <c r="J15" s="205">
        <f>SUM(J9:J14)</f>
        <v>3938.7700000000004</v>
      </c>
      <c r="K15" s="150">
        <f>SUM(K9:K14)</f>
        <v>3938.7700000000004</v>
      </c>
      <c r="L15" s="125"/>
      <c r="M15" s="125"/>
      <c r="N15" s="125"/>
      <c r="O15" s="125"/>
      <c r="P15" s="125"/>
      <c r="Q15" s="125"/>
      <c r="R15" s="125"/>
      <c r="S15" s="125"/>
      <c r="T15" s="125"/>
      <c r="U15" s="125"/>
    </row>
    <row r="17" spans="3:20" ht="16.149999999999999" customHeight="1" x14ac:dyDescent="0.2"/>
    <row r="18" spans="3:20" ht="18.75" x14ac:dyDescent="0.3"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02"/>
      <c r="O18" s="302"/>
      <c r="P18" s="302"/>
      <c r="Q18" s="302"/>
      <c r="R18" s="302"/>
      <c r="S18" s="302"/>
      <c r="T18" s="302"/>
    </row>
  </sheetData>
  <mergeCells count="10">
    <mergeCell ref="T5:U6"/>
    <mergeCell ref="B1:U1"/>
    <mergeCell ref="C18:T18"/>
    <mergeCell ref="A3:R3"/>
    <mergeCell ref="A5:A7"/>
    <mergeCell ref="B5:B7"/>
    <mergeCell ref="C5:H6"/>
    <mergeCell ref="P5:S6"/>
    <mergeCell ref="I5:I7"/>
    <mergeCell ref="J5:O6"/>
  </mergeCells>
  <pageMargins left="0.23622047244094491" right="0.23622047244094491" top="0.94488188976377963" bottom="0.74803149606299213" header="0.31496062992125984" footer="0.31496062992125984"/>
  <pageSetup paperSize="9" scale="68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A21"/>
  <sheetViews>
    <sheetView view="pageBreakPreview" zoomScale="60" zoomScaleNormal="70" workbookViewId="0">
      <selection activeCell="B12" sqref="B12"/>
    </sheetView>
  </sheetViews>
  <sheetFormatPr defaultRowHeight="15.75" x14ac:dyDescent="0.25"/>
  <cols>
    <col min="1" max="1" width="5.7109375" style="117" customWidth="1"/>
    <col min="2" max="2" width="23.28515625" style="164" customWidth="1"/>
    <col min="3" max="3" width="12.42578125" style="166" customWidth="1"/>
    <col min="4" max="4" width="9.85546875" style="117" hidden="1" customWidth="1"/>
    <col min="5" max="5" width="14.140625" style="166" customWidth="1"/>
    <col min="6" max="6" width="10.140625" style="166" customWidth="1"/>
    <col min="7" max="7" width="8.140625" style="166" customWidth="1"/>
    <col min="8" max="8" width="9.5703125" style="166" customWidth="1"/>
    <col min="9" max="9" width="12" style="166" customWidth="1"/>
    <col min="10" max="11" width="14" style="117" customWidth="1"/>
    <col min="12" max="12" width="13.5703125" style="117" customWidth="1"/>
    <col min="13" max="13" width="10.140625" style="117" customWidth="1"/>
    <col min="14" max="14" width="10.5703125" style="117" customWidth="1"/>
    <col min="15" max="15" width="11.140625" style="117" customWidth="1"/>
    <col min="16" max="16" width="11.42578125" style="117" customWidth="1"/>
    <col min="17" max="17" width="10.28515625" style="117" customWidth="1"/>
    <col min="18" max="18" width="13" style="117" customWidth="1"/>
    <col min="19" max="19" width="10" style="117" customWidth="1"/>
    <col min="20" max="20" width="10.7109375" style="117" customWidth="1"/>
    <col min="21" max="21" width="9.5703125" style="117" customWidth="1"/>
    <col min="22" max="256" width="9.140625" style="1"/>
    <col min="257" max="257" width="5.7109375" style="1" customWidth="1"/>
    <col min="258" max="258" width="23.28515625" style="1" customWidth="1"/>
    <col min="259" max="259" width="8.140625" style="1" customWidth="1"/>
    <col min="260" max="260" width="0" style="1" hidden="1" customWidth="1"/>
    <col min="261" max="261" width="8.5703125" style="1" customWidth="1"/>
    <col min="262" max="262" width="10.140625" style="1" customWidth="1"/>
    <col min="263" max="263" width="8.140625" style="1" customWidth="1"/>
    <col min="264" max="264" width="9.5703125" style="1" customWidth="1"/>
    <col min="265" max="265" width="12" style="1" customWidth="1"/>
    <col min="266" max="267" width="14" style="1" customWidth="1"/>
    <col min="268" max="268" width="13.5703125" style="1" customWidth="1"/>
    <col min="269" max="269" width="10.140625" style="1" customWidth="1"/>
    <col min="270" max="270" width="10.5703125" style="1" customWidth="1"/>
    <col min="271" max="271" width="11.140625" style="1" customWidth="1"/>
    <col min="272" max="272" width="11.42578125" style="1" customWidth="1"/>
    <col min="273" max="273" width="14" style="1" customWidth="1"/>
    <col min="274" max="274" width="10.28515625" style="1" customWidth="1"/>
    <col min="275" max="275" width="10" style="1" customWidth="1"/>
    <col min="276" max="276" width="10.7109375" style="1" customWidth="1"/>
    <col min="277" max="277" width="9.5703125" style="1" customWidth="1"/>
    <col min="278" max="512" width="9.140625" style="1"/>
    <col min="513" max="513" width="5.7109375" style="1" customWidth="1"/>
    <col min="514" max="514" width="23.28515625" style="1" customWidth="1"/>
    <col min="515" max="515" width="8.140625" style="1" customWidth="1"/>
    <col min="516" max="516" width="0" style="1" hidden="1" customWidth="1"/>
    <col min="517" max="517" width="8.5703125" style="1" customWidth="1"/>
    <col min="518" max="518" width="10.140625" style="1" customWidth="1"/>
    <col min="519" max="519" width="8.140625" style="1" customWidth="1"/>
    <col min="520" max="520" width="9.5703125" style="1" customWidth="1"/>
    <col min="521" max="521" width="12" style="1" customWidth="1"/>
    <col min="522" max="523" width="14" style="1" customWidth="1"/>
    <col min="524" max="524" width="13.5703125" style="1" customWidth="1"/>
    <col min="525" max="525" width="10.140625" style="1" customWidth="1"/>
    <col min="526" max="526" width="10.5703125" style="1" customWidth="1"/>
    <col min="527" max="527" width="11.140625" style="1" customWidth="1"/>
    <col min="528" max="528" width="11.42578125" style="1" customWidth="1"/>
    <col min="529" max="529" width="14" style="1" customWidth="1"/>
    <col min="530" max="530" width="10.28515625" style="1" customWidth="1"/>
    <col min="531" max="531" width="10" style="1" customWidth="1"/>
    <col min="532" max="532" width="10.7109375" style="1" customWidth="1"/>
    <col min="533" max="533" width="9.5703125" style="1" customWidth="1"/>
    <col min="534" max="768" width="9.140625" style="1"/>
    <col min="769" max="769" width="5.7109375" style="1" customWidth="1"/>
    <col min="770" max="770" width="23.28515625" style="1" customWidth="1"/>
    <col min="771" max="771" width="8.140625" style="1" customWidth="1"/>
    <col min="772" max="772" width="0" style="1" hidden="1" customWidth="1"/>
    <col min="773" max="773" width="8.5703125" style="1" customWidth="1"/>
    <col min="774" max="774" width="10.140625" style="1" customWidth="1"/>
    <col min="775" max="775" width="8.140625" style="1" customWidth="1"/>
    <col min="776" max="776" width="9.5703125" style="1" customWidth="1"/>
    <col min="777" max="777" width="12" style="1" customWidth="1"/>
    <col min="778" max="779" width="14" style="1" customWidth="1"/>
    <col min="780" max="780" width="13.5703125" style="1" customWidth="1"/>
    <col min="781" max="781" width="10.140625" style="1" customWidth="1"/>
    <col min="782" max="782" width="10.5703125" style="1" customWidth="1"/>
    <col min="783" max="783" width="11.140625" style="1" customWidth="1"/>
    <col min="784" max="784" width="11.42578125" style="1" customWidth="1"/>
    <col min="785" max="785" width="14" style="1" customWidth="1"/>
    <col min="786" max="786" width="10.28515625" style="1" customWidth="1"/>
    <col min="787" max="787" width="10" style="1" customWidth="1"/>
    <col min="788" max="788" width="10.7109375" style="1" customWidth="1"/>
    <col min="789" max="789" width="9.5703125" style="1" customWidth="1"/>
    <col min="790" max="1024" width="9.140625" style="1"/>
    <col min="1025" max="1025" width="5.7109375" style="1" customWidth="1"/>
    <col min="1026" max="1026" width="23.28515625" style="1" customWidth="1"/>
    <col min="1027" max="1027" width="8.140625" style="1" customWidth="1"/>
    <col min="1028" max="1028" width="0" style="1" hidden="1" customWidth="1"/>
    <col min="1029" max="1029" width="8.5703125" style="1" customWidth="1"/>
    <col min="1030" max="1030" width="10.140625" style="1" customWidth="1"/>
    <col min="1031" max="1031" width="8.140625" style="1" customWidth="1"/>
    <col min="1032" max="1032" width="9.5703125" style="1" customWidth="1"/>
    <col min="1033" max="1033" width="12" style="1" customWidth="1"/>
    <col min="1034" max="1035" width="14" style="1" customWidth="1"/>
    <col min="1036" max="1036" width="13.5703125" style="1" customWidth="1"/>
    <col min="1037" max="1037" width="10.140625" style="1" customWidth="1"/>
    <col min="1038" max="1038" width="10.5703125" style="1" customWidth="1"/>
    <col min="1039" max="1039" width="11.140625" style="1" customWidth="1"/>
    <col min="1040" max="1040" width="11.42578125" style="1" customWidth="1"/>
    <col min="1041" max="1041" width="14" style="1" customWidth="1"/>
    <col min="1042" max="1042" width="10.28515625" style="1" customWidth="1"/>
    <col min="1043" max="1043" width="10" style="1" customWidth="1"/>
    <col min="1044" max="1044" width="10.7109375" style="1" customWidth="1"/>
    <col min="1045" max="1045" width="9.5703125" style="1" customWidth="1"/>
    <col min="1046" max="1280" width="9.140625" style="1"/>
    <col min="1281" max="1281" width="5.7109375" style="1" customWidth="1"/>
    <col min="1282" max="1282" width="23.28515625" style="1" customWidth="1"/>
    <col min="1283" max="1283" width="8.140625" style="1" customWidth="1"/>
    <col min="1284" max="1284" width="0" style="1" hidden="1" customWidth="1"/>
    <col min="1285" max="1285" width="8.5703125" style="1" customWidth="1"/>
    <col min="1286" max="1286" width="10.140625" style="1" customWidth="1"/>
    <col min="1287" max="1287" width="8.140625" style="1" customWidth="1"/>
    <col min="1288" max="1288" width="9.5703125" style="1" customWidth="1"/>
    <col min="1289" max="1289" width="12" style="1" customWidth="1"/>
    <col min="1290" max="1291" width="14" style="1" customWidth="1"/>
    <col min="1292" max="1292" width="13.5703125" style="1" customWidth="1"/>
    <col min="1293" max="1293" width="10.140625" style="1" customWidth="1"/>
    <col min="1294" max="1294" width="10.5703125" style="1" customWidth="1"/>
    <col min="1295" max="1295" width="11.140625" style="1" customWidth="1"/>
    <col min="1296" max="1296" width="11.42578125" style="1" customWidth="1"/>
    <col min="1297" max="1297" width="14" style="1" customWidth="1"/>
    <col min="1298" max="1298" width="10.28515625" style="1" customWidth="1"/>
    <col min="1299" max="1299" width="10" style="1" customWidth="1"/>
    <col min="1300" max="1300" width="10.7109375" style="1" customWidth="1"/>
    <col min="1301" max="1301" width="9.5703125" style="1" customWidth="1"/>
    <col min="1302" max="1536" width="9.140625" style="1"/>
    <col min="1537" max="1537" width="5.7109375" style="1" customWidth="1"/>
    <col min="1538" max="1538" width="23.28515625" style="1" customWidth="1"/>
    <col min="1539" max="1539" width="8.140625" style="1" customWidth="1"/>
    <col min="1540" max="1540" width="0" style="1" hidden="1" customWidth="1"/>
    <col min="1541" max="1541" width="8.5703125" style="1" customWidth="1"/>
    <col min="1542" max="1542" width="10.140625" style="1" customWidth="1"/>
    <col min="1543" max="1543" width="8.140625" style="1" customWidth="1"/>
    <col min="1544" max="1544" width="9.5703125" style="1" customWidth="1"/>
    <col min="1545" max="1545" width="12" style="1" customWidth="1"/>
    <col min="1546" max="1547" width="14" style="1" customWidth="1"/>
    <col min="1548" max="1548" width="13.5703125" style="1" customWidth="1"/>
    <col min="1549" max="1549" width="10.140625" style="1" customWidth="1"/>
    <col min="1550" max="1550" width="10.5703125" style="1" customWidth="1"/>
    <col min="1551" max="1551" width="11.140625" style="1" customWidth="1"/>
    <col min="1552" max="1552" width="11.42578125" style="1" customWidth="1"/>
    <col min="1553" max="1553" width="14" style="1" customWidth="1"/>
    <col min="1554" max="1554" width="10.28515625" style="1" customWidth="1"/>
    <col min="1555" max="1555" width="10" style="1" customWidth="1"/>
    <col min="1556" max="1556" width="10.7109375" style="1" customWidth="1"/>
    <col min="1557" max="1557" width="9.5703125" style="1" customWidth="1"/>
    <col min="1558" max="1792" width="9.140625" style="1"/>
    <col min="1793" max="1793" width="5.7109375" style="1" customWidth="1"/>
    <col min="1794" max="1794" width="23.28515625" style="1" customWidth="1"/>
    <col min="1795" max="1795" width="8.140625" style="1" customWidth="1"/>
    <col min="1796" max="1796" width="0" style="1" hidden="1" customWidth="1"/>
    <col min="1797" max="1797" width="8.5703125" style="1" customWidth="1"/>
    <col min="1798" max="1798" width="10.140625" style="1" customWidth="1"/>
    <col min="1799" max="1799" width="8.140625" style="1" customWidth="1"/>
    <col min="1800" max="1800" width="9.5703125" style="1" customWidth="1"/>
    <col min="1801" max="1801" width="12" style="1" customWidth="1"/>
    <col min="1802" max="1803" width="14" style="1" customWidth="1"/>
    <col min="1804" max="1804" width="13.5703125" style="1" customWidth="1"/>
    <col min="1805" max="1805" width="10.140625" style="1" customWidth="1"/>
    <col min="1806" max="1806" width="10.5703125" style="1" customWidth="1"/>
    <col min="1807" max="1807" width="11.140625" style="1" customWidth="1"/>
    <col min="1808" max="1808" width="11.42578125" style="1" customWidth="1"/>
    <col min="1809" max="1809" width="14" style="1" customWidth="1"/>
    <col min="1810" max="1810" width="10.28515625" style="1" customWidth="1"/>
    <col min="1811" max="1811" width="10" style="1" customWidth="1"/>
    <col min="1812" max="1812" width="10.7109375" style="1" customWidth="1"/>
    <col min="1813" max="1813" width="9.5703125" style="1" customWidth="1"/>
    <col min="1814" max="2048" width="9.140625" style="1"/>
    <col min="2049" max="2049" width="5.7109375" style="1" customWidth="1"/>
    <col min="2050" max="2050" width="23.28515625" style="1" customWidth="1"/>
    <col min="2051" max="2051" width="8.140625" style="1" customWidth="1"/>
    <col min="2052" max="2052" width="0" style="1" hidden="1" customWidth="1"/>
    <col min="2053" max="2053" width="8.5703125" style="1" customWidth="1"/>
    <col min="2054" max="2054" width="10.140625" style="1" customWidth="1"/>
    <col min="2055" max="2055" width="8.140625" style="1" customWidth="1"/>
    <col min="2056" max="2056" width="9.5703125" style="1" customWidth="1"/>
    <col min="2057" max="2057" width="12" style="1" customWidth="1"/>
    <col min="2058" max="2059" width="14" style="1" customWidth="1"/>
    <col min="2060" max="2060" width="13.5703125" style="1" customWidth="1"/>
    <col min="2061" max="2061" width="10.140625" style="1" customWidth="1"/>
    <col min="2062" max="2062" width="10.5703125" style="1" customWidth="1"/>
    <col min="2063" max="2063" width="11.140625" style="1" customWidth="1"/>
    <col min="2064" max="2064" width="11.42578125" style="1" customWidth="1"/>
    <col min="2065" max="2065" width="14" style="1" customWidth="1"/>
    <col min="2066" max="2066" width="10.28515625" style="1" customWidth="1"/>
    <col min="2067" max="2067" width="10" style="1" customWidth="1"/>
    <col min="2068" max="2068" width="10.7109375" style="1" customWidth="1"/>
    <col min="2069" max="2069" width="9.5703125" style="1" customWidth="1"/>
    <col min="2070" max="2304" width="9.140625" style="1"/>
    <col min="2305" max="2305" width="5.7109375" style="1" customWidth="1"/>
    <col min="2306" max="2306" width="23.28515625" style="1" customWidth="1"/>
    <col min="2307" max="2307" width="8.140625" style="1" customWidth="1"/>
    <col min="2308" max="2308" width="0" style="1" hidden="1" customWidth="1"/>
    <col min="2309" max="2309" width="8.5703125" style="1" customWidth="1"/>
    <col min="2310" max="2310" width="10.140625" style="1" customWidth="1"/>
    <col min="2311" max="2311" width="8.140625" style="1" customWidth="1"/>
    <col min="2312" max="2312" width="9.5703125" style="1" customWidth="1"/>
    <col min="2313" max="2313" width="12" style="1" customWidth="1"/>
    <col min="2314" max="2315" width="14" style="1" customWidth="1"/>
    <col min="2316" max="2316" width="13.5703125" style="1" customWidth="1"/>
    <col min="2317" max="2317" width="10.140625" style="1" customWidth="1"/>
    <col min="2318" max="2318" width="10.5703125" style="1" customWidth="1"/>
    <col min="2319" max="2319" width="11.140625" style="1" customWidth="1"/>
    <col min="2320" max="2320" width="11.42578125" style="1" customWidth="1"/>
    <col min="2321" max="2321" width="14" style="1" customWidth="1"/>
    <col min="2322" max="2322" width="10.28515625" style="1" customWidth="1"/>
    <col min="2323" max="2323" width="10" style="1" customWidth="1"/>
    <col min="2324" max="2324" width="10.7109375" style="1" customWidth="1"/>
    <col min="2325" max="2325" width="9.5703125" style="1" customWidth="1"/>
    <col min="2326" max="2560" width="9.140625" style="1"/>
    <col min="2561" max="2561" width="5.7109375" style="1" customWidth="1"/>
    <col min="2562" max="2562" width="23.28515625" style="1" customWidth="1"/>
    <col min="2563" max="2563" width="8.140625" style="1" customWidth="1"/>
    <col min="2564" max="2564" width="0" style="1" hidden="1" customWidth="1"/>
    <col min="2565" max="2565" width="8.5703125" style="1" customWidth="1"/>
    <col min="2566" max="2566" width="10.140625" style="1" customWidth="1"/>
    <col min="2567" max="2567" width="8.140625" style="1" customWidth="1"/>
    <col min="2568" max="2568" width="9.5703125" style="1" customWidth="1"/>
    <col min="2569" max="2569" width="12" style="1" customWidth="1"/>
    <col min="2570" max="2571" width="14" style="1" customWidth="1"/>
    <col min="2572" max="2572" width="13.5703125" style="1" customWidth="1"/>
    <col min="2573" max="2573" width="10.140625" style="1" customWidth="1"/>
    <col min="2574" max="2574" width="10.5703125" style="1" customWidth="1"/>
    <col min="2575" max="2575" width="11.140625" style="1" customWidth="1"/>
    <col min="2576" max="2576" width="11.42578125" style="1" customWidth="1"/>
    <col min="2577" max="2577" width="14" style="1" customWidth="1"/>
    <col min="2578" max="2578" width="10.28515625" style="1" customWidth="1"/>
    <col min="2579" max="2579" width="10" style="1" customWidth="1"/>
    <col min="2580" max="2580" width="10.7109375" style="1" customWidth="1"/>
    <col min="2581" max="2581" width="9.5703125" style="1" customWidth="1"/>
    <col min="2582" max="2816" width="9.140625" style="1"/>
    <col min="2817" max="2817" width="5.7109375" style="1" customWidth="1"/>
    <col min="2818" max="2818" width="23.28515625" style="1" customWidth="1"/>
    <col min="2819" max="2819" width="8.140625" style="1" customWidth="1"/>
    <col min="2820" max="2820" width="0" style="1" hidden="1" customWidth="1"/>
    <col min="2821" max="2821" width="8.5703125" style="1" customWidth="1"/>
    <col min="2822" max="2822" width="10.140625" style="1" customWidth="1"/>
    <col min="2823" max="2823" width="8.140625" style="1" customWidth="1"/>
    <col min="2824" max="2824" width="9.5703125" style="1" customWidth="1"/>
    <col min="2825" max="2825" width="12" style="1" customWidth="1"/>
    <col min="2826" max="2827" width="14" style="1" customWidth="1"/>
    <col min="2828" max="2828" width="13.5703125" style="1" customWidth="1"/>
    <col min="2829" max="2829" width="10.140625" style="1" customWidth="1"/>
    <col min="2830" max="2830" width="10.5703125" style="1" customWidth="1"/>
    <col min="2831" max="2831" width="11.140625" style="1" customWidth="1"/>
    <col min="2832" max="2832" width="11.42578125" style="1" customWidth="1"/>
    <col min="2833" max="2833" width="14" style="1" customWidth="1"/>
    <col min="2834" max="2834" width="10.28515625" style="1" customWidth="1"/>
    <col min="2835" max="2835" width="10" style="1" customWidth="1"/>
    <col min="2836" max="2836" width="10.7109375" style="1" customWidth="1"/>
    <col min="2837" max="2837" width="9.5703125" style="1" customWidth="1"/>
    <col min="2838" max="3072" width="9.140625" style="1"/>
    <col min="3073" max="3073" width="5.7109375" style="1" customWidth="1"/>
    <col min="3074" max="3074" width="23.28515625" style="1" customWidth="1"/>
    <col min="3075" max="3075" width="8.140625" style="1" customWidth="1"/>
    <col min="3076" max="3076" width="0" style="1" hidden="1" customWidth="1"/>
    <col min="3077" max="3077" width="8.5703125" style="1" customWidth="1"/>
    <col min="3078" max="3078" width="10.140625" style="1" customWidth="1"/>
    <col min="3079" max="3079" width="8.140625" style="1" customWidth="1"/>
    <col min="3080" max="3080" width="9.5703125" style="1" customWidth="1"/>
    <col min="3081" max="3081" width="12" style="1" customWidth="1"/>
    <col min="3082" max="3083" width="14" style="1" customWidth="1"/>
    <col min="3084" max="3084" width="13.5703125" style="1" customWidth="1"/>
    <col min="3085" max="3085" width="10.140625" style="1" customWidth="1"/>
    <col min="3086" max="3086" width="10.5703125" style="1" customWidth="1"/>
    <col min="3087" max="3087" width="11.140625" style="1" customWidth="1"/>
    <col min="3088" max="3088" width="11.42578125" style="1" customWidth="1"/>
    <col min="3089" max="3089" width="14" style="1" customWidth="1"/>
    <col min="3090" max="3090" width="10.28515625" style="1" customWidth="1"/>
    <col min="3091" max="3091" width="10" style="1" customWidth="1"/>
    <col min="3092" max="3092" width="10.7109375" style="1" customWidth="1"/>
    <col min="3093" max="3093" width="9.5703125" style="1" customWidth="1"/>
    <col min="3094" max="3328" width="9.140625" style="1"/>
    <col min="3329" max="3329" width="5.7109375" style="1" customWidth="1"/>
    <col min="3330" max="3330" width="23.28515625" style="1" customWidth="1"/>
    <col min="3331" max="3331" width="8.140625" style="1" customWidth="1"/>
    <col min="3332" max="3332" width="0" style="1" hidden="1" customWidth="1"/>
    <col min="3333" max="3333" width="8.5703125" style="1" customWidth="1"/>
    <col min="3334" max="3334" width="10.140625" style="1" customWidth="1"/>
    <col min="3335" max="3335" width="8.140625" style="1" customWidth="1"/>
    <col min="3336" max="3336" width="9.5703125" style="1" customWidth="1"/>
    <col min="3337" max="3337" width="12" style="1" customWidth="1"/>
    <col min="3338" max="3339" width="14" style="1" customWidth="1"/>
    <col min="3340" max="3340" width="13.5703125" style="1" customWidth="1"/>
    <col min="3341" max="3341" width="10.140625" style="1" customWidth="1"/>
    <col min="3342" max="3342" width="10.5703125" style="1" customWidth="1"/>
    <col min="3343" max="3343" width="11.140625" style="1" customWidth="1"/>
    <col min="3344" max="3344" width="11.42578125" style="1" customWidth="1"/>
    <col min="3345" max="3345" width="14" style="1" customWidth="1"/>
    <col min="3346" max="3346" width="10.28515625" style="1" customWidth="1"/>
    <col min="3347" max="3347" width="10" style="1" customWidth="1"/>
    <col min="3348" max="3348" width="10.7109375" style="1" customWidth="1"/>
    <col min="3349" max="3349" width="9.5703125" style="1" customWidth="1"/>
    <col min="3350" max="3584" width="9.140625" style="1"/>
    <col min="3585" max="3585" width="5.7109375" style="1" customWidth="1"/>
    <col min="3586" max="3586" width="23.28515625" style="1" customWidth="1"/>
    <col min="3587" max="3587" width="8.140625" style="1" customWidth="1"/>
    <col min="3588" max="3588" width="0" style="1" hidden="1" customWidth="1"/>
    <col min="3589" max="3589" width="8.5703125" style="1" customWidth="1"/>
    <col min="3590" max="3590" width="10.140625" style="1" customWidth="1"/>
    <col min="3591" max="3591" width="8.140625" style="1" customWidth="1"/>
    <col min="3592" max="3592" width="9.5703125" style="1" customWidth="1"/>
    <col min="3593" max="3593" width="12" style="1" customWidth="1"/>
    <col min="3594" max="3595" width="14" style="1" customWidth="1"/>
    <col min="3596" max="3596" width="13.5703125" style="1" customWidth="1"/>
    <col min="3597" max="3597" width="10.140625" style="1" customWidth="1"/>
    <col min="3598" max="3598" width="10.5703125" style="1" customWidth="1"/>
    <col min="3599" max="3599" width="11.140625" style="1" customWidth="1"/>
    <col min="3600" max="3600" width="11.42578125" style="1" customWidth="1"/>
    <col min="3601" max="3601" width="14" style="1" customWidth="1"/>
    <col min="3602" max="3602" width="10.28515625" style="1" customWidth="1"/>
    <col min="3603" max="3603" width="10" style="1" customWidth="1"/>
    <col min="3604" max="3604" width="10.7109375" style="1" customWidth="1"/>
    <col min="3605" max="3605" width="9.5703125" style="1" customWidth="1"/>
    <col min="3606" max="3840" width="9.140625" style="1"/>
    <col min="3841" max="3841" width="5.7109375" style="1" customWidth="1"/>
    <col min="3842" max="3842" width="23.28515625" style="1" customWidth="1"/>
    <col min="3843" max="3843" width="8.140625" style="1" customWidth="1"/>
    <col min="3844" max="3844" width="0" style="1" hidden="1" customWidth="1"/>
    <col min="3845" max="3845" width="8.5703125" style="1" customWidth="1"/>
    <col min="3846" max="3846" width="10.140625" style="1" customWidth="1"/>
    <col min="3847" max="3847" width="8.140625" style="1" customWidth="1"/>
    <col min="3848" max="3848" width="9.5703125" style="1" customWidth="1"/>
    <col min="3849" max="3849" width="12" style="1" customWidth="1"/>
    <col min="3850" max="3851" width="14" style="1" customWidth="1"/>
    <col min="3852" max="3852" width="13.5703125" style="1" customWidth="1"/>
    <col min="3853" max="3853" width="10.140625" style="1" customWidth="1"/>
    <col min="3854" max="3854" width="10.5703125" style="1" customWidth="1"/>
    <col min="3855" max="3855" width="11.140625" style="1" customWidth="1"/>
    <col min="3856" max="3856" width="11.42578125" style="1" customWidth="1"/>
    <col min="3857" max="3857" width="14" style="1" customWidth="1"/>
    <col min="3858" max="3858" width="10.28515625" style="1" customWidth="1"/>
    <col min="3859" max="3859" width="10" style="1" customWidth="1"/>
    <col min="3860" max="3860" width="10.7109375" style="1" customWidth="1"/>
    <col min="3861" max="3861" width="9.5703125" style="1" customWidth="1"/>
    <col min="3862" max="4096" width="9.140625" style="1"/>
    <col min="4097" max="4097" width="5.7109375" style="1" customWidth="1"/>
    <col min="4098" max="4098" width="23.28515625" style="1" customWidth="1"/>
    <col min="4099" max="4099" width="8.140625" style="1" customWidth="1"/>
    <col min="4100" max="4100" width="0" style="1" hidden="1" customWidth="1"/>
    <col min="4101" max="4101" width="8.5703125" style="1" customWidth="1"/>
    <col min="4102" max="4102" width="10.140625" style="1" customWidth="1"/>
    <col min="4103" max="4103" width="8.140625" style="1" customWidth="1"/>
    <col min="4104" max="4104" width="9.5703125" style="1" customWidth="1"/>
    <col min="4105" max="4105" width="12" style="1" customWidth="1"/>
    <col min="4106" max="4107" width="14" style="1" customWidth="1"/>
    <col min="4108" max="4108" width="13.5703125" style="1" customWidth="1"/>
    <col min="4109" max="4109" width="10.140625" style="1" customWidth="1"/>
    <col min="4110" max="4110" width="10.5703125" style="1" customWidth="1"/>
    <col min="4111" max="4111" width="11.140625" style="1" customWidth="1"/>
    <col min="4112" max="4112" width="11.42578125" style="1" customWidth="1"/>
    <col min="4113" max="4113" width="14" style="1" customWidth="1"/>
    <col min="4114" max="4114" width="10.28515625" style="1" customWidth="1"/>
    <col min="4115" max="4115" width="10" style="1" customWidth="1"/>
    <col min="4116" max="4116" width="10.7109375" style="1" customWidth="1"/>
    <col min="4117" max="4117" width="9.5703125" style="1" customWidth="1"/>
    <col min="4118" max="4352" width="9.140625" style="1"/>
    <col min="4353" max="4353" width="5.7109375" style="1" customWidth="1"/>
    <col min="4354" max="4354" width="23.28515625" style="1" customWidth="1"/>
    <col min="4355" max="4355" width="8.140625" style="1" customWidth="1"/>
    <col min="4356" max="4356" width="0" style="1" hidden="1" customWidth="1"/>
    <col min="4357" max="4357" width="8.5703125" style="1" customWidth="1"/>
    <col min="4358" max="4358" width="10.140625" style="1" customWidth="1"/>
    <col min="4359" max="4359" width="8.140625" style="1" customWidth="1"/>
    <col min="4360" max="4360" width="9.5703125" style="1" customWidth="1"/>
    <col min="4361" max="4361" width="12" style="1" customWidth="1"/>
    <col min="4362" max="4363" width="14" style="1" customWidth="1"/>
    <col min="4364" max="4364" width="13.5703125" style="1" customWidth="1"/>
    <col min="4365" max="4365" width="10.140625" style="1" customWidth="1"/>
    <col min="4366" max="4366" width="10.5703125" style="1" customWidth="1"/>
    <col min="4367" max="4367" width="11.140625" style="1" customWidth="1"/>
    <col min="4368" max="4368" width="11.42578125" style="1" customWidth="1"/>
    <col min="4369" max="4369" width="14" style="1" customWidth="1"/>
    <col min="4370" max="4370" width="10.28515625" style="1" customWidth="1"/>
    <col min="4371" max="4371" width="10" style="1" customWidth="1"/>
    <col min="4372" max="4372" width="10.7109375" style="1" customWidth="1"/>
    <col min="4373" max="4373" width="9.5703125" style="1" customWidth="1"/>
    <col min="4374" max="4608" width="9.140625" style="1"/>
    <col min="4609" max="4609" width="5.7109375" style="1" customWidth="1"/>
    <col min="4610" max="4610" width="23.28515625" style="1" customWidth="1"/>
    <col min="4611" max="4611" width="8.140625" style="1" customWidth="1"/>
    <col min="4612" max="4612" width="0" style="1" hidden="1" customWidth="1"/>
    <col min="4613" max="4613" width="8.5703125" style="1" customWidth="1"/>
    <col min="4614" max="4614" width="10.140625" style="1" customWidth="1"/>
    <col min="4615" max="4615" width="8.140625" style="1" customWidth="1"/>
    <col min="4616" max="4616" width="9.5703125" style="1" customWidth="1"/>
    <col min="4617" max="4617" width="12" style="1" customWidth="1"/>
    <col min="4618" max="4619" width="14" style="1" customWidth="1"/>
    <col min="4620" max="4620" width="13.5703125" style="1" customWidth="1"/>
    <col min="4621" max="4621" width="10.140625" style="1" customWidth="1"/>
    <col min="4622" max="4622" width="10.5703125" style="1" customWidth="1"/>
    <col min="4623" max="4623" width="11.140625" style="1" customWidth="1"/>
    <col min="4624" max="4624" width="11.42578125" style="1" customWidth="1"/>
    <col min="4625" max="4625" width="14" style="1" customWidth="1"/>
    <col min="4626" max="4626" width="10.28515625" style="1" customWidth="1"/>
    <col min="4627" max="4627" width="10" style="1" customWidth="1"/>
    <col min="4628" max="4628" width="10.7109375" style="1" customWidth="1"/>
    <col min="4629" max="4629" width="9.5703125" style="1" customWidth="1"/>
    <col min="4630" max="4864" width="9.140625" style="1"/>
    <col min="4865" max="4865" width="5.7109375" style="1" customWidth="1"/>
    <col min="4866" max="4866" width="23.28515625" style="1" customWidth="1"/>
    <col min="4867" max="4867" width="8.140625" style="1" customWidth="1"/>
    <col min="4868" max="4868" width="0" style="1" hidden="1" customWidth="1"/>
    <col min="4869" max="4869" width="8.5703125" style="1" customWidth="1"/>
    <col min="4870" max="4870" width="10.140625" style="1" customWidth="1"/>
    <col min="4871" max="4871" width="8.140625" style="1" customWidth="1"/>
    <col min="4872" max="4872" width="9.5703125" style="1" customWidth="1"/>
    <col min="4873" max="4873" width="12" style="1" customWidth="1"/>
    <col min="4874" max="4875" width="14" style="1" customWidth="1"/>
    <col min="4876" max="4876" width="13.5703125" style="1" customWidth="1"/>
    <col min="4877" max="4877" width="10.140625" style="1" customWidth="1"/>
    <col min="4878" max="4878" width="10.5703125" style="1" customWidth="1"/>
    <col min="4879" max="4879" width="11.140625" style="1" customWidth="1"/>
    <col min="4880" max="4880" width="11.42578125" style="1" customWidth="1"/>
    <col min="4881" max="4881" width="14" style="1" customWidth="1"/>
    <col min="4882" max="4882" width="10.28515625" style="1" customWidth="1"/>
    <col min="4883" max="4883" width="10" style="1" customWidth="1"/>
    <col min="4884" max="4884" width="10.7109375" style="1" customWidth="1"/>
    <col min="4885" max="4885" width="9.5703125" style="1" customWidth="1"/>
    <col min="4886" max="5120" width="9.140625" style="1"/>
    <col min="5121" max="5121" width="5.7109375" style="1" customWidth="1"/>
    <col min="5122" max="5122" width="23.28515625" style="1" customWidth="1"/>
    <col min="5123" max="5123" width="8.140625" style="1" customWidth="1"/>
    <col min="5124" max="5124" width="0" style="1" hidden="1" customWidth="1"/>
    <col min="5125" max="5125" width="8.5703125" style="1" customWidth="1"/>
    <col min="5126" max="5126" width="10.140625" style="1" customWidth="1"/>
    <col min="5127" max="5127" width="8.140625" style="1" customWidth="1"/>
    <col min="5128" max="5128" width="9.5703125" style="1" customWidth="1"/>
    <col min="5129" max="5129" width="12" style="1" customWidth="1"/>
    <col min="5130" max="5131" width="14" style="1" customWidth="1"/>
    <col min="5132" max="5132" width="13.5703125" style="1" customWidth="1"/>
    <col min="5133" max="5133" width="10.140625" style="1" customWidth="1"/>
    <col min="5134" max="5134" width="10.5703125" style="1" customWidth="1"/>
    <col min="5135" max="5135" width="11.140625" style="1" customWidth="1"/>
    <col min="5136" max="5136" width="11.42578125" style="1" customWidth="1"/>
    <col min="5137" max="5137" width="14" style="1" customWidth="1"/>
    <col min="5138" max="5138" width="10.28515625" style="1" customWidth="1"/>
    <col min="5139" max="5139" width="10" style="1" customWidth="1"/>
    <col min="5140" max="5140" width="10.7109375" style="1" customWidth="1"/>
    <col min="5141" max="5141" width="9.5703125" style="1" customWidth="1"/>
    <col min="5142" max="5376" width="9.140625" style="1"/>
    <col min="5377" max="5377" width="5.7109375" style="1" customWidth="1"/>
    <col min="5378" max="5378" width="23.28515625" style="1" customWidth="1"/>
    <col min="5379" max="5379" width="8.140625" style="1" customWidth="1"/>
    <col min="5380" max="5380" width="0" style="1" hidden="1" customWidth="1"/>
    <col min="5381" max="5381" width="8.5703125" style="1" customWidth="1"/>
    <col min="5382" max="5382" width="10.140625" style="1" customWidth="1"/>
    <col min="5383" max="5383" width="8.140625" style="1" customWidth="1"/>
    <col min="5384" max="5384" width="9.5703125" style="1" customWidth="1"/>
    <col min="5385" max="5385" width="12" style="1" customWidth="1"/>
    <col min="5386" max="5387" width="14" style="1" customWidth="1"/>
    <col min="5388" max="5388" width="13.5703125" style="1" customWidth="1"/>
    <col min="5389" max="5389" width="10.140625" style="1" customWidth="1"/>
    <col min="5390" max="5390" width="10.5703125" style="1" customWidth="1"/>
    <col min="5391" max="5391" width="11.140625" style="1" customWidth="1"/>
    <col min="5392" max="5392" width="11.42578125" style="1" customWidth="1"/>
    <col min="5393" max="5393" width="14" style="1" customWidth="1"/>
    <col min="5394" max="5394" width="10.28515625" style="1" customWidth="1"/>
    <col min="5395" max="5395" width="10" style="1" customWidth="1"/>
    <col min="5396" max="5396" width="10.7109375" style="1" customWidth="1"/>
    <col min="5397" max="5397" width="9.5703125" style="1" customWidth="1"/>
    <col min="5398" max="5632" width="9.140625" style="1"/>
    <col min="5633" max="5633" width="5.7109375" style="1" customWidth="1"/>
    <col min="5634" max="5634" width="23.28515625" style="1" customWidth="1"/>
    <col min="5635" max="5635" width="8.140625" style="1" customWidth="1"/>
    <col min="5636" max="5636" width="0" style="1" hidden="1" customWidth="1"/>
    <col min="5637" max="5637" width="8.5703125" style="1" customWidth="1"/>
    <col min="5638" max="5638" width="10.140625" style="1" customWidth="1"/>
    <col min="5639" max="5639" width="8.140625" style="1" customWidth="1"/>
    <col min="5640" max="5640" width="9.5703125" style="1" customWidth="1"/>
    <col min="5641" max="5641" width="12" style="1" customWidth="1"/>
    <col min="5642" max="5643" width="14" style="1" customWidth="1"/>
    <col min="5644" max="5644" width="13.5703125" style="1" customWidth="1"/>
    <col min="5645" max="5645" width="10.140625" style="1" customWidth="1"/>
    <col min="5646" max="5646" width="10.5703125" style="1" customWidth="1"/>
    <col min="5647" max="5647" width="11.140625" style="1" customWidth="1"/>
    <col min="5648" max="5648" width="11.42578125" style="1" customWidth="1"/>
    <col min="5649" max="5649" width="14" style="1" customWidth="1"/>
    <col min="5650" max="5650" width="10.28515625" style="1" customWidth="1"/>
    <col min="5651" max="5651" width="10" style="1" customWidth="1"/>
    <col min="5652" max="5652" width="10.7109375" style="1" customWidth="1"/>
    <col min="5653" max="5653" width="9.5703125" style="1" customWidth="1"/>
    <col min="5654" max="5888" width="9.140625" style="1"/>
    <col min="5889" max="5889" width="5.7109375" style="1" customWidth="1"/>
    <col min="5890" max="5890" width="23.28515625" style="1" customWidth="1"/>
    <col min="5891" max="5891" width="8.140625" style="1" customWidth="1"/>
    <col min="5892" max="5892" width="0" style="1" hidden="1" customWidth="1"/>
    <col min="5893" max="5893" width="8.5703125" style="1" customWidth="1"/>
    <col min="5894" max="5894" width="10.140625" style="1" customWidth="1"/>
    <col min="5895" max="5895" width="8.140625" style="1" customWidth="1"/>
    <col min="5896" max="5896" width="9.5703125" style="1" customWidth="1"/>
    <col min="5897" max="5897" width="12" style="1" customWidth="1"/>
    <col min="5898" max="5899" width="14" style="1" customWidth="1"/>
    <col min="5900" max="5900" width="13.5703125" style="1" customWidth="1"/>
    <col min="5901" max="5901" width="10.140625" style="1" customWidth="1"/>
    <col min="5902" max="5902" width="10.5703125" style="1" customWidth="1"/>
    <col min="5903" max="5903" width="11.140625" style="1" customWidth="1"/>
    <col min="5904" max="5904" width="11.42578125" style="1" customWidth="1"/>
    <col min="5905" max="5905" width="14" style="1" customWidth="1"/>
    <col min="5906" max="5906" width="10.28515625" style="1" customWidth="1"/>
    <col min="5907" max="5907" width="10" style="1" customWidth="1"/>
    <col min="5908" max="5908" width="10.7109375" style="1" customWidth="1"/>
    <col min="5909" max="5909" width="9.5703125" style="1" customWidth="1"/>
    <col min="5910" max="6144" width="9.140625" style="1"/>
    <col min="6145" max="6145" width="5.7109375" style="1" customWidth="1"/>
    <col min="6146" max="6146" width="23.28515625" style="1" customWidth="1"/>
    <col min="6147" max="6147" width="8.140625" style="1" customWidth="1"/>
    <col min="6148" max="6148" width="0" style="1" hidden="1" customWidth="1"/>
    <col min="6149" max="6149" width="8.5703125" style="1" customWidth="1"/>
    <col min="6150" max="6150" width="10.140625" style="1" customWidth="1"/>
    <col min="6151" max="6151" width="8.140625" style="1" customWidth="1"/>
    <col min="6152" max="6152" width="9.5703125" style="1" customWidth="1"/>
    <col min="6153" max="6153" width="12" style="1" customWidth="1"/>
    <col min="6154" max="6155" width="14" style="1" customWidth="1"/>
    <col min="6156" max="6156" width="13.5703125" style="1" customWidth="1"/>
    <col min="6157" max="6157" width="10.140625" style="1" customWidth="1"/>
    <col min="6158" max="6158" width="10.5703125" style="1" customWidth="1"/>
    <col min="6159" max="6159" width="11.140625" style="1" customWidth="1"/>
    <col min="6160" max="6160" width="11.42578125" style="1" customWidth="1"/>
    <col min="6161" max="6161" width="14" style="1" customWidth="1"/>
    <col min="6162" max="6162" width="10.28515625" style="1" customWidth="1"/>
    <col min="6163" max="6163" width="10" style="1" customWidth="1"/>
    <col min="6164" max="6164" width="10.7109375" style="1" customWidth="1"/>
    <col min="6165" max="6165" width="9.5703125" style="1" customWidth="1"/>
    <col min="6166" max="6400" width="9.140625" style="1"/>
    <col min="6401" max="6401" width="5.7109375" style="1" customWidth="1"/>
    <col min="6402" max="6402" width="23.28515625" style="1" customWidth="1"/>
    <col min="6403" max="6403" width="8.140625" style="1" customWidth="1"/>
    <col min="6404" max="6404" width="0" style="1" hidden="1" customWidth="1"/>
    <col min="6405" max="6405" width="8.5703125" style="1" customWidth="1"/>
    <col min="6406" max="6406" width="10.140625" style="1" customWidth="1"/>
    <col min="6407" max="6407" width="8.140625" style="1" customWidth="1"/>
    <col min="6408" max="6408" width="9.5703125" style="1" customWidth="1"/>
    <col min="6409" max="6409" width="12" style="1" customWidth="1"/>
    <col min="6410" max="6411" width="14" style="1" customWidth="1"/>
    <col min="6412" max="6412" width="13.5703125" style="1" customWidth="1"/>
    <col min="6413" max="6413" width="10.140625" style="1" customWidth="1"/>
    <col min="6414" max="6414" width="10.5703125" style="1" customWidth="1"/>
    <col min="6415" max="6415" width="11.140625" style="1" customWidth="1"/>
    <col min="6416" max="6416" width="11.42578125" style="1" customWidth="1"/>
    <col min="6417" max="6417" width="14" style="1" customWidth="1"/>
    <col min="6418" max="6418" width="10.28515625" style="1" customWidth="1"/>
    <col min="6419" max="6419" width="10" style="1" customWidth="1"/>
    <col min="6420" max="6420" width="10.7109375" style="1" customWidth="1"/>
    <col min="6421" max="6421" width="9.5703125" style="1" customWidth="1"/>
    <col min="6422" max="6656" width="9.140625" style="1"/>
    <col min="6657" max="6657" width="5.7109375" style="1" customWidth="1"/>
    <col min="6658" max="6658" width="23.28515625" style="1" customWidth="1"/>
    <col min="6659" max="6659" width="8.140625" style="1" customWidth="1"/>
    <col min="6660" max="6660" width="0" style="1" hidden="1" customWidth="1"/>
    <col min="6661" max="6661" width="8.5703125" style="1" customWidth="1"/>
    <col min="6662" max="6662" width="10.140625" style="1" customWidth="1"/>
    <col min="6663" max="6663" width="8.140625" style="1" customWidth="1"/>
    <col min="6664" max="6664" width="9.5703125" style="1" customWidth="1"/>
    <col min="6665" max="6665" width="12" style="1" customWidth="1"/>
    <col min="6666" max="6667" width="14" style="1" customWidth="1"/>
    <col min="6668" max="6668" width="13.5703125" style="1" customWidth="1"/>
    <col min="6669" max="6669" width="10.140625" style="1" customWidth="1"/>
    <col min="6670" max="6670" width="10.5703125" style="1" customWidth="1"/>
    <col min="6671" max="6671" width="11.140625" style="1" customWidth="1"/>
    <col min="6672" max="6672" width="11.42578125" style="1" customWidth="1"/>
    <col min="6673" max="6673" width="14" style="1" customWidth="1"/>
    <col min="6674" max="6674" width="10.28515625" style="1" customWidth="1"/>
    <col min="6675" max="6675" width="10" style="1" customWidth="1"/>
    <col min="6676" max="6676" width="10.7109375" style="1" customWidth="1"/>
    <col min="6677" max="6677" width="9.5703125" style="1" customWidth="1"/>
    <col min="6678" max="6912" width="9.140625" style="1"/>
    <col min="6913" max="6913" width="5.7109375" style="1" customWidth="1"/>
    <col min="6914" max="6914" width="23.28515625" style="1" customWidth="1"/>
    <col min="6915" max="6915" width="8.140625" style="1" customWidth="1"/>
    <col min="6916" max="6916" width="0" style="1" hidden="1" customWidth="1"/>
    <col min="6917" max="6917" width="8.5703125" style="1" customWidth="1"/>
    <col min="6918" max="6918" width="10.140625" style="1" customWidth="1"/>
    <col min="6919" max="6919" width="8.140625" style="1" customWidth="1"/>
    <col min="6920" max="6920" width="9.5703125" style="1" customWidth="1"/>
    <col min="6921" max="6921" width="12" style="1" customWidth="1"/>
    <col min="6922" max="6923" width="14" style="1" customWidth="1"/>
    <col min="6924" max="6924" width="13.5703125" style="1" customWidth="1"/>
    <col min="6925" max="6925" width="10.140625" style="1" customWidth="1"/>
    <col min="6926" max="6926" width="10.5703125" style="1" customWidth="1"/>
    <col min="6927" max="6927" width="11.140625" style="1" customWidth="1"/>
    <col min="6928" max="6928" width="11.42578125" style="1" customWidth="1"/>
    <col min="6929" max="6929" width="14" style="1" customWidth="1"/>
    <col min="6930" max="6930" width="10.28515625" style="1" customWidth="1"/>
    <col min="6931" max="6931" width="10" style="1" customWidth="1"/>
    <col min="6932" max="6932" width="10.7109375" style="1" customWidth="1"/>
    <col min="6933" max="6933" width="9.5703125" style="1" customWidth="1"/>
    <col min="6934" max="7168" width="9.140625" style="1"/>
    <col min="7169" max="7169" width="5.7109375" style="1" customWidth="1"/>
    <col min="7170" max="7170" width="23.28515625" style="1" customWidth="1"/>
    <col min="7171" max="7171" width="8.140625" style="1" customWidth="1"/>
    <col min="7172" max="7172" width="0" style="1" hidden="1" customWidth="1"/>
    <col min="7173" max="7173" width="8.5703125" style="1" customWidth="1"/>
    <col min="7174" max="7174" width="10.140625" style="1" customWidth="1"/>
    <col min="7175" max="7175" width="8.140625" style="1" customWidth="1"/>
    <col min="7176" max="7176" width="9.5703125" style="1" customWidth="1"/>
    <col min="7177" max="7177" width="12" style="1" customWidth="1"/>
    <col min="7178" max="7179" width="14" style="1" customWidth="1"/>
    <col min="7180" max="7180" width="13.5703125" style="1" customWidth="1"/>
    <col min="7181" max="7181" width="10.140625" style="1" customWidth="1"/>
    <col min="7182" max="7182" width="10.5703125" style="1" customWidth="1"/>
    <col min="7183" max="7183" width="11.140625" style="1" customWidth="1"/>
    <col min="7184" max="7184" width="11.42578125" style="1" customWidth="1"/>
    <col min="7185" max="7185" width="14" style="1" customWidth="1"/>
    <col min="7186" max="7186" width="10.28515625" style="1" customWidth="1"/>
    <col min="7187" max="7187" width="10" style="1" customWidth="1"/>
    <col min="7188" max="7188" width="10.7109375" style="1" customWidth="1"/>
    <col min="7189" max="7189" width="9.5703125" style="1" customWidth="1"/>
    <col min="7190" max="7424" width="9.140625" style="1"/>
    <col min="7425" max="7425" width="5.7109375" style="1" customWidth="1"/>
    <col min="7426" max="7426" width="23.28515625" style="1" customWidth="1"/>
    <col min="7427" max="7427" width="8.140625" style="1" customWidth="1"/>
    <col min="7428" max="7428" width="0" style="1" hidden="1" customWidth="1"/>
    <col min="7429" max="7429" width="8.5703125" style="1" customWidth="1"/>
    <col min="7430" max="7430" width="10.140625" style="1" customWidth="1"/>
    <col min="7431" max="7431" width="8.140625" style="1" customWidth="1"/>
    <col min="7432" max="7432" width="9.5703125" style="1" customWidth="1"/>
    <col min="7433" max="7433" width="12" style="1" customWidth="1"/>
    <col min="7434" max="7435" width="14" style="1" customWidth="1"/>
    <col min="7436" max="7436" width="13.5703125" style="1" customWidth="1"/>
    <col min="7437" max="7437" width="10.140625" style="1" customWidth="1"/>
    <col min="7438" max="7438" width="10.5703125" style="1" customWidth="1"/>
    <col min="7439" max="7439" width="11.140625" style="1" customWidth="1"/>
    <col min="7440" max="7440" width="11.42578125" style="1" customWidth="1"/>
    <col min="7441" max="7441" width="14" style="1" customWidth="1"/>
    <col min="7442" max="7442" width="10.28515625" style="1" customWidth="1"/>
    <col min="7443" max="7443" width="10" style="1" customWidth="1"/>
    <col min="7444" max="7444" width="10.7109375" style="1" customWidth="1"/>
    <col min="7445" max="7445" width="9.5703125" style="1" customWidth="1"/>
    <col min="7446" max="7680" width="9.140625" style="1"/>
    <col min="7681" max="7681" width="5.7109375" style="1" customWidth="1"/>
    <col min="7682" max="7682" width="23.28515625" style="1" customWidth="1"/>
    <col min="7683" max="7683" width="8.140625" style="1" customWidth="1"/>
    <col min="7684" max="7684" width="0" style="1" hidden="1" customWidth="1"/>
    <col min="7685" max="7685" width="8.5703125" style="1" customWidth="1"/>
    <col min="7686" max="7686" width="10.140625" style="1" customWidth="1"/>
    <col min="7687" max="7687" width="8.140625" style="1" customWidth="1"/>
    <col min="7688" max="7688" width="9.5703125" style="1" customWidth="1"/>
    <col min="7689" max="7689" width="12" style="1" customWidth="1"/>
    <col min="7690" max="7691" width="14" style="1" customWidth="1"/>
    <col min="7692" max="7692" width="13.5703125" style="1" customWidth="1"/>
    <col min="7693" max="7693" width="10.140625" style="1" customWidth="1"/>
    <col min="7694" max="7694" width="10.5703125" style="1" customWidth="1"/>
    <col min="7695" max="7695" width="11.140625" style="1" customWidth="1"/>
    <col min="7696" max="7696" width="11.42578125" style="1" customWidth="1"/>
    <col min="7697" max="7697" width="14" style="1" customWidth="1"/>
    <col min="7698" max="7698" width="10.28515625" style="1" customWidth="1"/>
    <col min="7699" max="7699" width="10" style="1" customWidth="1"/>
    <col min="7700" max="7700" width="10.7109375" style="1" customWidth="1"/>
    <col min="7701" max="7701" width="9.5703125" style="1" customWidth="1"/>
    <col min="7702" max="7936" width="9.140625" style="1"/>
    <col min="7937" max="7937" width="5.7109375" style="1" customWidth="1"/>
    <col min="7938" max="7938" width="23.28515625" style="1" customWidth="1"/>
    <col min="7939" max="7939" width="8.140625" style="1" customWidth="1"/>
    <col min="7940" max="7940" width="0" style="1" hidden="1" customWidth="1"/>
    <col min="7941" max="7941" width="8.5703125" style="1" customWidth="1"/>
    <col min="7942" max="7942" width="10.140625" style="1" customWidth="1"/>
    <col min="7943" max="7943" width="8.140625" style="1" customWidth="1"/>
    <col min="7944" max="7944" width="9.5703125" style="1" customWidth="1"/>
    <col min="7945" max="7945" width="12" style="1" customWidth="1"/>
    <col min="7946" max="7947" width="14" style="1" customWidth="1"/>
    <col min="7948" max="7948" width="13.5703125" style="1" customWidth="1"/>
    <col min="7949" max="7949" width="10.140625" style="1" customWidth="1"/>
    <col min="7950" max="7950" width="10.5703125" style="1" customWidth="1"/>
    <col min="7951" max="7951" width="11.140625" style="1" customWidth="1"/>
    <col min="7952" max="7952" width="11.42578125" style="1" customWidth="1"/>
    <col min="7953" max="7953" width="14" style="1" customWidth="1"/>
    <col min="7954" max="7954" width="10.28515625" style="1" customWidth="1"/>
    <col min="7955" max="7955" width="10" style="1" customWidth="1"/>
    <col min="7956" max="7956" width="10.7109375" style="1" customWidth="1"/>
    <col min="7957" max="7957" width="9.5703125" style="1" customWidth="1"/>
    <col min="7958" max="8192" width="9.140625" style="1"/>
    <col min="8193" max="8193" width="5.7109375" style="1" customWidth="1"/>
    <col min="8194" max="8194" width="23.28515625" style="1" customWidth="1"/>
    <col min="8195" max="8195" width="8.140625" style="1" customWidth="1"/>
    <col min="8196" max="8196" width="0" style="1" hidden="1" customWidth="1"/>
    <col min="8197" max="8197" width="8.5703125" style="1" customWidth="1"/>
    <col min="8198" max="8198" width="10.140625" style="1" customWidth="1"/>
    <col min="8199" max="8199" width="8.140625" style="1" customWidth="1"/>
    <col min="8200" max="8200" width="9.5703125" style="1" customWidth="1"/>
    <col min="8201" max="8201" width="12" style="1" customWidth="1"/>
    <col min="8202" max="8203" width="14" style="1" customWidth="1"/>
    <col min="8204" max="8204" width="13.5703125" style="1" customWidth="1"/>
    <col min="8205" max="8205" width="10.140625" style="1" customWidth="1"/>
    <col min="8206" max="8206" width="10.5703125" style="1" customWidth="1"/>
    <col min="8207" max="8207" width="11.140625" style="1" customWidth="1"/>
    <col min="8208" max="8208" width="11.42578125" style="1" customWidth="1"/>
    <col min="8209" max="8209" width="14" style="1" customWidth="1"/>
    <col min="8210" max="8210" width="10.28515625" style="1" customWidth="1"/>
    <col min="8211" max="8211" width="10" style="1" customWidth="1"/>
    <col min="8212" max="8212" width="10.7109375" style="1" customWidth="1"/>
    <col min="8213" max="8213" width="9.5703125" style="1" customWidth="1"/>
    <col min="8214" max="8448" width="9.140625" style="1"/>
    <col min="8449" max="8449" width="5.7109375" style="1" customWidth="1"/>
    <col min="8450" max="8450" width="23.28515625" style="1" customWidth="1"/>
    <col min="8451" max="8451" width="8.140625" style="1" customWidth="1"/>
    <col min="8452" max="8452" width="0" style="1" hidden="1" customWidth="1"/>
    <col min="8453" max="8453" width="8.5703125" style="1" customWidth="1"/>
    <col min="8454" max="8454" width="10.140625" style="1" customWidth="1"/>
    <col min="8455" max="8455" width="8.140625" style="1" customWidth="1"/>
    <col min="8456" max="8456" width="9.5703125" style="1" customWidth="1"/>
    <col min="8457" max="8457" width="12" style="1" customWidth="1"/>
    <col min="8458" max="8459" width="14" style="1" customWidth="1"/>
    <col min="8460" max="8460" width="13.5703125" style="1" customWidth="1"/>
    <col min="8461" max="8461" width="10.140625" style="1" customWidth="1"/>
    <col min="8462" max="8462" width="10.5703125" style="1" customWidth="1"/>
    <col min="8463" max="8463" width="11.140625" style="1" customWidth="1"/>
    <col min="8464" max="8464" width="11.42578125" style="1" customWidth="1"/>
    <col min="8465" max="8465" width="14" style="1" customWidth="1"/>
    <col min="8466" max="8466" width="10.28515625" style="1" customWidth="1"/>
    <col min="8467" max="8467" width="10" style="1" customWidth="1"/>
    <col min="8468" max="8468" width="10.7109375" style="1" customWidth="1"/>
    <col min="8469" max="8469" width="9.5703125" style="1" customWidth="1"/>
    <col min="8470" max="8704" width="9.140625" style="1"/>
    <col min="8705" max="8705" width="5.7109375" style="1" customWidth="1"/>
    <col min="8706" max="8706" width="23.28515625" style="1" customWidth="1"/>
    <col min="8707" max="8707" width="8.140625" style="1" customWidth="1"/>
    <col min="8708" max="8708" width="0" style="1" hidden="1" customWidth="1"/>
    <col min="8709" max="8709" width="8.5703125" style="1" customWidth="1"/>
    <col min="8710" max="8710" width="10.140625" style="1" customWidth="1"/>
    <col min="8711" max="8711" width="8.140625" style="1" customWidth="1"/>
    <col min="8712" max="8712" width="9.5703125" style="1" customWidth="1"/>
    <col min="8713" max="8713" width="12" style="1" customWidth="1"/>
    <col min="8714" max="8715" width="14" style="1" customWidth="1"/>
    <col min="8716" max="8716" width="13.5703125" style="1" customWidth="1"/>
    <col min="8717" max="8717" width="10.140625" style="1" customWidth="1"/>
    <col min="8718" max="8718" width="10.5703125" style="1" customWidth="1"/>
    <col min="8719" max="8719" width="11.140625" style="1" customWidth="1"/>
    <col min="8720" max="8720" width="11.42578125" style="1" customWidth="1"/>
    <col min="8721" max="8721" width="14" style="1" customWidth="1"/>
    <col min="8722" max="8722" width="10.28515625" style="1" customWidth="1"/>
    <col min="8723" max="8723" width="10" style="1" customWidth="1"/>
    <col min="8724" max="8724" width="10.7109375" style="1" customWidth="1"/>
    <col min="8725" max="8725" width="9.5703125" style="1" customWidth="1"/>
    <col min="8726" max="8960" width="9.140625" style="1"/>
    <col min="8961" max="8961" width="5.7109375" style="1" customWidth="1"/>
    <col min="8962" max="8962" width="23.28515625" style="1" customWidth="1"/>
    <col min="8963" max="8963" width="8.140625" style="1" customWidth="1"/>
    <col min="8964" max="8964" width="0" style="1" hidden="1" customWidth="1"/>
    <col min="8965" max="8965" width="8.5703125" style="1" customWidth="1"/>
    <col min="8966" max="8966" width="10.140625" style="1" customWidth="1"/>
    <col min="8967" max="8967" width="8.140625" style="1" customWidth="1"/>
    <col min="8968" max="8968" width="9.5703125" style="1" customWidth="1"/>
    <col min="8969" max="8969" width="12" style="1" customWidth="1"/>
    <col min="8970" max="8971" width="14" style="1" customWidth="1"/>
    <col min="8972" max="8972" width="13.5703125" style="1" customWidth="1"/>
    <col min="8973" max="8973" width="10.140625" style="1" customWidth="1"/>
    <col min="8974" max="8974" width="10.5703125" style="1" customWidth="1"/>
    <col min="8975" max="8975" width="11.140625" style="1" customWidth="1"/>
    <col min="8976" max="8976" width="11.42578125" style="1" customWidth="1"/>
    <col min="8977" max="8977" width="14" style="1" customWidth="1"/>
    <col min="8978" max="8978" width="10.28515625" style="1" customWidth="1"/>
    <col min="8979" max="8979" width="10" style="1" customWidth="1"/>
    <col min="8980" max="8980" width="10.7109375" style="1" customWidth="1"/>
    <col min="8981" max="8981" width="9.5703125" style="1" customWidth="1"/>
    <col min="8982" max="9216" width="9.140625" style="1"/>
    <col min="9217" max="9217" width="5.7109375" style="1" customWidth="1"/>
    <col min="9218" max="9218" width="23.28515625" style="1" customWidth="1"/>
    <col min="9219" max="9219" width="8.140625" style="1" customWidth="1"/>
    <col min="9220" max="9220" width="0" style="1" hidden="1" customWidth="1"/>
    <col min="9221" max="9221" width="8.5703125" style="1" customWidth="1"/>
    <col min="9222" max="9222" width="10.140625" style="1" customWidth="1"/>
    <col min="9223" max="9223" width="8.140625" style="1" customWidth="1"/>
    <col min="9224" max="9224" width="9.5703125" style="1" customWidth="1"/>
    <col min="9225" max="9225" width="12" style="1" customWidth="1"/>
    <col min="9226" max="9227" width="14" style="1" customWidth="1"/>
    <col min="9228" max="9228" width="13.5703125" style="1" customWidth="1"/>
    <col min="9229" max="9229" width="10.140625" style="1" customWidth="1"/>
    <col min="9230" max="9230" width="10.5703125" style="1" customWidth="1"/>
    <col min="9231" max="9231" width="11.140625" style="1" customWidth="1"/>
    <col min="9232" max="9232" width="11.42578125" style="1" customWidth="1"/>
    <col min="9233" max="9233" width="14" style="1" customWidth="1"/>
    <col min="9234" max="9234" width="10.28515625" style="1" customWidth="1"/>
    <col min="9235" max="9235" width="10" style="1" customWidth="1"/>
    <col min="9236" max="9236" width="10.7109375" style="1" customWidth="1"/>
    <col min="9237" max="9237" width="9.5703125" style="1" customWidth="1"/>
    <col min="9238" max="9472" width="9.140625" style="1"/>
    <col min="9473" max="9473" width="5.7109375" style="1" customWidth="1"/>
    <col min="9474" max="9474" width="23.28515625" style="1" customWidth="1"/>
    <col min="9475" max="9475" width="8.140625" style="1" customWidth="1"/>
    <col min="9476" max="9476" width="0" style="1" hidden="1" customWidth="1"/>
    <col min="9477" max="9477" width="8.5703125" style="1" customWidth="1"/>
    <col min="9478" max="9478" width="10.140625" style="1" customWidth="1"/>
    <col min="9479" max="9479" width="8.140625" style="1" customWidth="1"/>
    <col min="9480" max="9480" width="9.5703125" style="1" customWidth="1"/>
    <col min="9481" max="9481" width="12" style="1" customWidth="1"/>
    <col min="9482" max="9483" width="14" style="1" customWidth="1"/>
    <col min="9484" max="9484" width="13.5703125" style="1" customWidth="1"/>
    <col min="9485" max="9485" width="10.140625" style="1" customWidth="1"/>
    <col min="9486" max="9486" width="10.5703125" style="1" customWidth="1"/>
    <col min="9487" max="9487" width="11.140625" style="1" customWidth="1"/>
    <col min="9488" max="9488" width="11.42578125" style="1" customWidth="1"/>
    <col min="9489" max="9489" width="14" style="1" customWidth="1"/>
    <col min="9490" max="9490" width="10.28515625" style="1" customWidth="1"/>
    <col min="9491" max="9491" width="10" style="1" customWidth="1"/>
    <col min="9492" max="9492" width="10.7109375" style="1" customWidth="1"/>
    <col min="9493" max="9493" width="9.5703125" style="1" customWidth="1"/>
    <col min="9494" max="9728" width="9.140625" style="1"/>
    <col min="9729" max="9729" width="5.7109375" style="1" customWidth="1"/>
    <col min="9730" max="9730" width="23.28515625" style="1" customWidth="1"/>
    <col min="9731" max="9731" width="8.140625" style="1" customWidth="1"/>
    <col min="9732" max="9732" width="0" style="1" hidden="1" customWidth="1"/>
    <col min="9733" max="9733" width="8.5703125" style="1" customWidth="1"/>
    <col min="9734" max="9734" width="10.140625" style="1" customWidth="1"/>
    <col min="9735" max="9735" width="8.140625" style="1" customWidth="1"/>
    <col min="9736" max="9736" width="9.5703125" style="1" customWidth="1"/>
    <col min="9737" max="9737" width="12" style="1" customWidth="1"/>
    <col min="9738" max="9739" width="14" style="1" customWidth="1"/>
    <col min="9740" max="9740" width="13.5703125" style="1" customWidth="1"/>
    <col min="9741" max="9741" width="10.140625" style="1" customWidth="1"/>
    <col min="9742" max="9742" width="10.5703125" style="1" customWidth="1"/>
    <col min="9743" max="9743" width="11.140625" style="1" customWidth="1"/>
    <col min="9744" max="9744" width="11.42578125" style="1" customWidth="1"/>
    <col min="9745" max="9745" width="14" style="1" customWidth="1"/>
    <col min="9746" max="9746" width="10.28515625" style="1" customWidth="1"/>
    <col min="9747" max="9747" width="10" style="1" customWidth="1"/>
    <col min="9748" max="9748" width="10.7109375" style="1" customWidth="1"/>
    <col min="9749" max="9749" width="9.5703125" style="1" customWidth="1"/>
    <col min="9750" max="9984" width="9.140625" style="1"/>
    <col min="9985" max="9985" width="5.7109375" style="1" customWidth="1"/>
    <col min="9986" max="9986" width="23.28515625" style="1" customWidth="1"/>
    <col min="9987" max="9987" width="8.140625" style="1" customWidth="1"/>
    <col min="9988" max="9988" width="0" style="1" hidden="1" customWidth="1"/>
    <col min="9989" max="9989" width="8.5703125" style="1" customWidth="1"/>
    <col min="9990" max="9990" width="10.140625" style="1" customWidth="1"/>
    <col min="9991" max="9991" width="8.140625" style="1" customWidth="1"/>
    <col min="9992" max="9992" width="9.5703125" style="1" customWidth="1"/>
    <col min="9993" max="9993" width="12" style="1" customWidth="1"/>
    <col min="9994" max="9995" width="14" style="1" customWidth="1"/>
    <col min="9996" max="9996" width="13.5703125" style="1" customWidth="1"/>
    <col min="9997" max="9997" width="10.140625" style="1" customWidth="1"/>
    <col min="9998" max="9998" width="10.5703125" style="1" customWidth="1"/>
    <col min="9999" max="9999" width="11.140625" style="1" customWidth="1"/>
    <col min="10000" max="10000" width="11.42578125" style="1" customWidth="1"/>
    <col min="10001" max="10001" width="14" style="1" customWidth="1"/>
    <col min="10002" max="10002" width="10.28515625" style="1" customWidth="1"/>
    <col min="10003" max="10003" width="10" style="1" customWidth="1"/>
    <col min="10004" max="10004" width="10.7109375" style="1" customWidth="1"/>
    <col min="10005" max="10005" width="9.5703125" style="1" customWidth="1"/>
    <col min="10006" max="10240" width="9.140625" style="1"/>
    <col min="10241" max="10241" width="5.7109375" style="1" customWidth="1"/>
    <col min="10242" max="10242" width="23.28515625" style="1" customWidth="1"/>
    <col min="10243" max="10243" width="8.140625" style="1" customWidth="1"/>
    <col min="10244" max="10244" width="0" style="1" hidden="1" customWidth="1"/>
    <col min="10245" max="10245" width="8.5703125" style="1" customWidth="1"/>
    <col min="10246" max="10246" width="10.140625" style="1" customWidth="1"/>
    <col min="10247" max="10247" width="8.140625" style="1" customWidth="1"/>
    <col min="10248" max="10248" width="9.5703125" style="1" customWidth="1"/>
    <col min="10249" max="10249" width="12" style="1" customWidth="1"/>
    <col min="10250" max="10251" width="14" style="1" customWidth="1"/>
    <col min="10252" max="10252" width="13.5703125" style="1" customWidth="1"/>
    <col min="10253" max="10253" width="10.140625" style="1" customWidth="1"/>
    <col min="10254" max="10254" width="10.5703125" style="1" customWidth="1"/>
    <col min="10255" max="10255" width="11.140625" style="1" customWidth="1"/>
    <col min="10256" max="10256" width="11.42578125" style="1" customWidth="1"/>
    <col min="10257" max="10257" width="14" style="1" customWidth="1"/>
    <col min="10258" max="10258" width="10.28515625" style="1" customWidth="1"/>
    <col min="10259" max="10259" width="10" style="1" customWidth="1"/>
    <col min="10260" max="10260" width="10.7109375" style="1" customWidth="1"/>
    <col min="10261" max="10261" width="9.5703125" style="1" customWidth="1"/>
    <col min="10262" max="10496" width="9.140625" style="1"/>
    <col min="10497" max="10497" width="5.7109375" style="1" customWidth="1"/>
    <col min="10498" max="10498" width="23.28515625" style="1" customWidth="1"/>
    <col min="10499" max="10499" width="8.140625" style="1" customWidth="1"/>
    <col min="10500" max="10500" width="0" style="1" hidden="1" customWidth="1"/>
    <col min="10501" max="10501" width="8.5703125" style="1" customWidth="1"/>
    <col min="10502" max="10502" width="10.140625" style="1" customWidth="1"/>
    <col min="10503" max="10503" width="8.140625" style="1" customWidth="1"/>
    <col min="10504" max="10504" width="9.5703125" style="1" customWidth="1"/>
    <col min="10505" max="10505" width="12" style="1" customWidth="1"/>
    <col min="10506" max="10507" width="14" style="1" customWidth="1"/>
    <col min="10508" max="10508" width="13.5703125" style="1" customWidth="1"/>
    <col min="10509" max="10509" width="10.140625" style="1" customWidth="1"/>
    <col min="10510" max="10510" width="10.5703125" style="1" customWidth="1"/>
    <col min="10511" max="10511" width="11.140625" style="1" customWidth="1"/>
    <col min="10512" max="10512" width="11.42578125" style="1" customWidth="1"/>
    <col min="10513" max="10513" width="14" style="1" customWidth="1"/>
    <col min="10514" max="10514" width="10.28515625" style="1" customWidth="1"/>
    <col min="10515" max="10515" width="10" style="1" customWidth="1"/>
    <col min="10516" max="10516" width="10.7109375" style="1" customWidth="1"/>
    <col min="10517" max="10517" width="9.5703125" style="1" customWidth="1"/>
    <col min="10518" max="10752" width="9.140625" style="1"/>
    <col min="10753" max="10753" width="5.7109375" style="1" customWidth="1"/>
    <col min="10754" max="10754" width="23.28515625" style="1" customWidth="1"/>
    <col min="10755" max="10755" width="8.140625" style="1" customWidth="1"/>
    <col min="10756" max="10756" width="0" style="1" hidden="1" customWidth="1"/>
    <col min="10757" max="10757" width="8.5703125" style="1" customWidth="1"/>
    <col min="10758" max="10758" width="10.140625" style="1" customWidth="1"/>
    <col min="10759" max="10759" width="8.140625" style="1" customWidth="1"/>
    <col min="10760" max="10760" width="9.5703125" style="1" customWidth="1"/>
    <col min="10761" max="10761" width="12" style="1" customWidth="1"/>
    <col min="10762" max="10763" width="14" style="1" customWidth="1"/>
    <col min="10764" max="10764" width="13.5703125" style="1" customWidth="1"/>
    <col min="10765" max="10765" width="10.140625" style="1" customWidth="1"/>
    <col min="10766" max="10766" width="10.5703125" style="1" customWidth="1"/>
    <col min="10767" max="10767" width="11.140625" style="1" customWidth="1"/>
    <col min="10768" max="10768" width="11.42578125" style="1" customWidth="1"/>
    <col min="10769" max="10769" width="14" style="1" customWidth="1"/>
    <col min="10770" max="10770" width="10.28515625" style="1" customWidth="1"/>
    <col min="10771" max="10771" width="10" style="1" customWidth="1"/>
    <col min="10772" max="10772" width="10.7109375" style="1" customWidth="1"/>
    <col min="10773" max="10773" width="9.5703125" style="1" customWidth="1"/>
    <col min="10774" max="11008" width="9.140625" style="1"/>
    <col min="11009" max="11009" width="5.7109375" style="1" customWidth="1"/>
    <col min="11010" max="11010" width="23.28515625" style="1" customWidth="1"/>
    <col min="11011" max="11011" width="8.140625" style="1" customWidth="1"/>
    <col min="11012" max="11012" width="0" style="1" hidden="1" customWidth="1"/>
    <col min="11013" max="11013" width="8.5703125" style="1" customWidth="1"/>
    <col min="11014" max="11014" width="10.140625" style="1" customWidth="1"/>
    <col min="11015" max="11015" width="8.140625" style="1" customWidth="1"/>
    <col min="11016" max="11016" width="9.5703125" style="1" customWidth="1"/>
    <col min="11017" max="11017" width="12" style="1" customWidth="1"/>
    <col min="11018" max="11019" width="14" style="1" customWidth="1"/>
    <col min="11020" max="11020" width="13.5703125" style="1" customWidth="1"/>
    <col min="11021" max="11021" width="10.140625" style="1" customWidth="1"/>
    <col min="11022" max="11022" width="10.5703125" style="1" customWidth="1"/>
    <col min="11023" max="11023" width="11.140625" style="1" customWidth="1"/>
    <col min="11024" max="11024" width="11.42578125" style="1" customWidth="1"/>
    <col min="11025" max="11025" width="14" style="1" customWidth="1"/>
    <col min="11026" max="11026" width="10.28515625" style="1" customWidth="1"/>
    <col min="11027" max="11027" width="10" style="1" customWidth="1"/>
    <col min="11028" max="11028" width="10.7109375" style="1" customWidth="1"/>
    <col min="11029" max="11029" width="9.5703125" style="1" customWidth="1"/>
    <col min="11030" max="11264" width="9.140625" style="1"/>
    <col min="11265" max="11265" width="5.7109375" style="1" customWidth="1"/>
    <col min="11266" max="11266" width="23.28515625" style="1" customWidth="1"/>
    <col min="11267" max="11267" width="8.140625" style="1" customWidth="1"/>
    <col min="11268" max="11268" width="0" style="1" hidden="1" customWidth="1"/>
    <col min="11269" max="11269" width="8.5703125" style="1" customWidth="1"/>
    <col min="11270" max="11270" width="10.140625" style="1" customWidth="1"/>
    <col min="11271" max="11271" width="8.140625" style="1" customWidth="1"/>
    <col min="11272" max="11272" width="9.5703125" style="1" customWidth="1"/>
    <col min="11273" max="11273" width="12" style="1" customWidth="1"/>
    <col min="11274" max="11275" width="14" style="1" customWidth="1"/>
    <col min="11276" max="11276" width="13.5703125" style="1" customWidth="1"/>
    <col min="11277" max="11277" width="10.140625" style="1" customWidth="1"/>
    <col min="11278" max="11278" width="10.5703125" style="1" customWidth="1"/>
    <col min="11279" max="11279" width="11.140625" style="1" customWidth="1"/>
    <col min="11280" max="11280" width="11.42578125" style="1" customWidth="1"/>
    <col min="11281" max="11281" width="14" style="1" customWidth="1"/>
    <col min="11282" max="11282" width="10.28515625" style="1" customWidth="1"/>
    <col min="11283" max="11283" width="10" style="1" customWidth="1"/>
    <col min="11284" max="11284" width="10.7109375" style="1" customWidth="1"/>
    <col min="11285" max="11285" width="9.5703125" style="1" customWidth="1"/>
    <col min="11286" max="11520" width="9.140625" style="1"/>
    <col min="11521" max="11521" width="5.7109375" style="1" customWidth="1"/>
    <col min="11522" max="11522" width="23.28515625" style="1" customWidth="1"/>
    <col min="11523" max="11523" width="8.140625" style="1" customWidth="1"/>
    <col min="11524" max="11524" width="0" style="1" hidden="1" customWidth="1"/>
    <col min="11525" max="11525" width="8.5703125" style="1" customWidth="1"/>
    <col min="11526" max="11526" width="10.140625" style="1" customWidth="1"/>
    <col min="11527" max="11527" width="8.140625" style="1" customWidth="1"/>
    <col min="11528" max="11528" width="9.5703125" style="1" customWidth="1"/>
    <col min="11529" max="11529" width="12" style="1" customWidth="1"/>
    <col min="11530" max="11531" width="14" style="1" customWidth="1"/>
    <col min="11532" max="11532" width="13.5703125" style="1" customWidth="1"/>
    <col min="11533" max="11533" width="10.140625" style="1" customWidth="1"/>
    <col min="11534" max="11534" width="10.5703125" style="1" customWidth="1"/>
    <col min="11535" max="11535" width="11.140625" style="1" customWidth="1"/>
    <col min="11536" max="11536" width="11.42578125" style="1" customWidth="1"/>
    <col min="11537" max="11537" width="14" style="1" customWidth="1"/>
    <col min="11538" max="11538" width="10.28515625" style="1" customWidth="1"/>
    <col min="11539" max="11539" width="10" style="1" customWidth="1"/>
    <col min="11540" max="11540" width="10.7109375" style="1" customWidth="1"/>
    <col min="11541" max="11541" width="9.5703125" style="1" customWidth="1"/>
    <col min="11542" max="11776" width="9.140625" style="1"/>
    <col min="11777" max="11777" width="5.7109375" style="1" customWidth="1"/>
    <col min="11778" max="11778" width="23.28515625" style="1" customWidth="1"/>
    <col min="11779" max="11779" width="8.140625" style="1" customWidth="1"/>
    <col min="11780" max="11780" width="0" style="1" hidden="1" customWidth="1"/>
    <col min="11781" max="11781" width="8.5703125" style="1" customWidth="1"/>
    <col min="11782" max="11782" width="10.140625" style="1" customWidth="1"/>
    <col min="11783" max="11783" width="8.140625" style="1" customWidth="1"/>
    <col min="11784" max="11784" width="9.5703125" style="1" customWidth="1"/>
    <col min="11785" max="11785" width="12" style="1" customWidth="1"/>
    <col min="11786" max="11787" width="14" style="1" customWidth="1"/>
    <col min="11788" max="11788" width="13.5703125" style="1" customWidth="1"/>
    <col min="11789" max="11789" width="10.140625" style="1" customWidth="1"/>
    <col min="11790" max="11790" width="10.5703125" style="1" customWidth="1"/>
    <col min="11791" max="11791" width="11.140625" style="1" customWidth="1"/>
    <col min="11792" max="11792" width="11.42578125" style="1" customWidth="1"/>
    <col min="11793" max="11793" width="14" style="1" customWidth="1"/>
    <col min="11794" max="11794" width="10.28515625" style="1" customWidth="1"/>
    <col min="11795" max="11795" width="10" style="1" customWidth="1"/>
    <col min="11796" max="11796" width="10.7109375" style="1" customWidth="1"/>
    <col min="11797" max="11797" width="9.5703125" style="1" customWidth="1"/>
    <col min="11798" max="12032" width="9.140625" style="1"/>
    <col min="12033" max="12033" width="5.7109375" style="1" customWidth="1"/>
    <col min="12034" max="12034" width="23.28515625" style="1" customWidth="1"/>
    <col min="12035" max="12035" width="8.140625" style="1" customWidth="1"/>
    <col min="12036" max="12036" width="0" style="1" hidden="1" customWidth="1"/>
    <col min="12037" max="12037" width="8.5703125" style="1" customWidth="1"/>
    <col min="12038" max="12038" width="10.140625" style="1" customWidth="1"/>
    <col min="12039" max="12039" width="8.140625" style="1" customWidth="1"/>
    <col min="12040" max="12040" width="9.5703125" style="1" customWidth="1"/>
    <col min="12041" max="12041" width="12" style="1" customWidth="1"/>
    <col min="12042" max="12043" width="14" style="1" customWidth="1"/>
    <col min="12044" max="12044" width="13.5703125" style="1" customWidth="1"/>
    <col min="12045" max="12045" width="10.140625" style="1" customWidth="1"/>
    <col min="12046" max="12046" width="10.5703125" style="1" customWidth="1"/>
    <col min="12047" max="12047" width="11.140625" style="1" customWidth="1"/>
    <col min="12048" max="12048" width="11.42578125" style="1" customWidth="1"/>
    <col min="12049" max="12049" width="14" style="1" customWidth="1"/>
    <col min="12050" max="12050" width="10.28515625" style="1" customWidth="1"/>
    <col min="12051" max="12051" width="10" style="1" customWidth="1"/>
    <col min="12052" max="12052" width="10.7109375" style="1" customWidth="1"/>
    <col min="12053" max="12053" width="9.5703125" style="1" customWidth="1"/>
    <col min="12054" max="12288" width="9.140625" style="1"/>
    <col min="12289" max="12289" width="5.7109375" style="1" customWidth="1"/>
    <col min="12290" max="12290" width="23.28515625" style="1" customWidth="1"/>
    <col min="12291" max="12291" width="8.140625" style="1" customWidth="1"/>
    <col min="12292" max="12292" width="0" style="1" hidden="1" customWidth="1"/>
    <col min="12293" max="12293" width="8.5703125" style="1" customWidth="1"/>
    <col min="12294" max="12294" width="10.140625" style="1" customWidth="1"/>
    <col min="12295" max="12295" width="8.140625" style="1" customWidth="1"/>
    <col min="12296" max="12296" width="9.5703125" style="1" customWidth="1"/>
    <col min="12297" max="12297" width="12" style="1" customWidth="1"/>
    <col min="12298" max="12299" width="14" style="1" customWidth="1"/>
    <col min="12300" max="12300" width="13.5703125" style="1" customWidth="1"/>
    <col min="12301" max="12301" width="10.140625" style="1" customWidth="1"/>
    <col min="12302" max="12302" width="10.5703125" style="1" customWidth="1"/>
    <col min="12303" max="12303" width="11.140625" style="1" customWidth="1"/>
    <col min="12304" max="12304" width="11.42578125" style="1" customWidth="1"/>
    <col min="12305" max="12305" width="14" style="1" customWidth="1"/>
    <col min="12306" max="12306" width="10.28515625" style="1" customWidth="1"/>
    <col min="12307" max="12307" width="10" style="1" customWidth="1"/>
    <col min="12308" max="12308" width="10.7109375" style="1" customWidth="1"/>
    <col min="12309" max="12309" width="9.5703125" style="1" customWidth="1"/>
    <col min="12310" max="12544" width="9.140625" style="1"/>
    <col min="12545" max="12545" width="5.7109375" style="1" customWidth="1"/>
    <col min="12546" max="12546" width="23.28515625" style="1" customWidth="1"/>
    <col min="12547" max="12547" width="8.140625" style="1" customWidth="1"/>
    <col min="12548" max="12548" width="0" style="1" hidden="1" customWidth="1"/>
    <col min="12549" max="12549" width="8.5703125" style="1" customWidth="1"/>
    <col min="12550" max="12550" width="10.140625" style="1" customWidth="1"/>
    <col min="12551" max="12551" width="8.140625" style="1" customWidth="1"/>
    <col min="12552" max="12552" width="9.5703125" style="1" customWidth="1"/>
    <col min="12553" max="12553" width="12" style="1" customWidth="1"/>
    <col min="12554" max="12555" width="14" style="1" customWidth="1"/>
    <col min="12556" max="12556" width="13.5703125" style="1" customWidth="1"/>
    <col min="12557" max="12557" width="10.140625" style="1" customWidth="1"/>
    <col min="12558" max="12558" width="10.5703125" style="1" customWidth="1"/>
    <col min="12559" max="12559" width="11.140625" style="1" customWidth="1"/>
    <col min="12560" max="12560" width="11.42578125" style="1" customWidth="1"/>
    <col min="12561" max="12561" width="14" style="1" customWidth="1"/>
    <col min="12562" max="12562" width="10.28515625" style="1" customWidth="1"/>
    <col min="12563" max="12563" width="10" style="1" customWidth="1"/>
    <col min="12564" max="12564" width="10.7109375" style="1" customWidth="1"/>
    <col min="12565" max="12565" width="9.5703125" style="1" customWidth="1"/>
    <col min="12566" max="12800" width="9.140625" style="1"/>
    <col min="12801" max="12801" width="5.7109375" style="1" customWidth="1"/>
    <col min="12802" max="12802" width="23.28515625" style="1" customWidth="1"/>
    <col min="12803" max="12803" width="8.140625" style="1" customWidth="1"/>
    <col min="12804" max="12804" width="0" style="1" hidden="1" customWidth="1"/>
    <col min="12805" max="12805" width="8.5703125" style="1" customWidth="1"/>
    <col min="12806" max="12806" width="10.140625" style="1" customWidth="1"/>
    <col min="12807" max="12807" width="8.140625" style="1" customWidth="1"/>
    <col min="12808" max="12808" width="9.5703125" style="1" customWidth="1"/>
    <col min="12809" max="12809" width="12" style="1" customWidth="1"/>
    <col min="12810" max="12811" width="14" style="1" customWidth="1"/>
    <col min="12812" max="12812" width="13.5703125" style="1" customWidth="1"/>
    <col min="12813" max="12813" width="10.140625" style="1" customWidth="1"/>
    <col min="12814" max="12814" width="10.5703125" style="1" customWidth="1"/>
    <col min="12815" max="12815" width="11.140625" style="1" customWidth="1"/>
    <col min="12816" max="12816" width="11.42578125" style="1" customWidth="1"/>
    <col min="12817" max="12817" width="14" style="1" customWidth="1"/>
    <col min="12818" max="12818" width="10.28515625" style="1" customWidth="1"/>
    <col min="12819" max="12819" width="10" style="1" customWidth="1"/>
    <col min="12820" max="12820" width="10.7109375" style="1" customWidth="1"/>
    <col min="12821" max="12821" width="9.5703125" style="1" customWidth="1"/>
    <col min="12822" max="13056" width="9.140625" style="1"/>
    <col min="13057" max="13057" width="5.7109375" style="1" customWidth="1"/>
    <col min="13058" max="13058" width="23.28515625" style="1" customWidth="1"/>
    <col min="13059" max="13059" width="8.140625" style="1" customWidth="1"/>
    <col min="13060" max="13060" width="0" style="1" hidden="1" customWidth="1"/>
    <col min="13061" max="13061" width="8.5703125" style="1" customWidth="1"/>
    <col min="13062" max="13062" width="10.140625" style="1" customWidth="1"/>
    <col min="13063" max="13063" width="8.140625" style="1" customWidth="1"/>
    <col min="13064" max="13064" width="9.5703125" style="1" customWidth="1"/>
    <col min="13065" max="13065" width="12" style="1" customWidth="1"/>
    <col min="13066" max="13067" width="14" style="1" customWidth="1"/>
    <col min="13068" max="13068" width="13.5703125" style="1" customWidth="1"/>
    <col min="13069" max="13069" width="10.140625" style="1" customWidth="1"/>
    <col min="13070" max="13070" width="10.5703125" style="1" customWidth="1"/>
    <col min="13071" max="13071" width="11.140625" style="1" customWidth="1"/>
    <col min="13072" max="13072" width="11.42578125" style="1" customWidth="1"/>
    <col min="13073" max="13073" width="14" style="1" customWidth="1"/>
    <col min="13074" max="13074" width="10.28515625" style="1" customWidth="1"/>
    <col min="13075" max="13075" width="10" style="1" customWidth="1"/>
    <col min="13076" max="13076" width="10.7109375" style="1" customWidth="1"/>
    <col min="13077" max="13077" width="9.5703125" style="1" customWidth="1"/>
    <col min="13078" max="13312" width="9.140625" style="1"/>
    <col min="13313" max="13313" width="5.7109375" style="1" customWidth="1"/>
    <col min="13314" max="13314" width="23.28515625" style="1" customWidth="1"/>
    <col min="13315" max="13315" width="8.140625" style="1" customWidth="1"/>
    <col min="13316" max="13316" width="0" style="1" hidden="1" customWidth="1"/>
    <col min="13317" max="13317" width="8.5703125" style="1" customWidth="1"/>
    <col min="13318" max="13318" width="10.140625" style="1" customWidth="1"/>
    <col min="13319" max="13319" width="8.140625" style="1" customWidth="1"/>
    <col min="13320" max="13320" width="9.5703125" style="1" customWidth="1"/>
    <col min="13321" max="13321" width="12" style="1" customWidth="1"/>
    <col min="13322" max="13323" width="14" style="1" customWidth="1"/>
    <col min="13324" max="13324" width="13.5703125" style="1" customWidth="1"/>
    <col min="13325" max="13325" width="10.140625" style="1" customWidth="1"/>
    <col min="13326" max="13326" width="10.5703125" style="1" customWidth="1"/>
    <col min="13327" max="13327" width="11.140625" style="1" customWidth="1"/>
    <col min="13328" max="13328" width="11.42578125" style="1" customWidth="1"/>
    <col min="13329" max="13329" width="14" style="1" customWidth="1"/>
    <col min="13330" max="13330" width="10.28515625" style="1" customWidth="1"/>
    <col min="13331" max="13331" width="10" style="1" customWidth="1"/>
    <col min="13332" max="13332" width="10.7109375" style="1" customWidth="1"/>
    <col min="13333" max="13333" width="9.5703125" style="1" customWidth="1"/>
    <col min="13334" max="13568" width="9.140625" style="1"/>
    <col min="13569" max="13569" width="5.7109375" style="1" customWidth="1"/>
    <col min="13570" max="13570" width="23.28515625" style="1" customWidth="1"/>
    <col min="13571" max="13571" width="8.140625" style="1" customWidth="1"/>
    <col min="13572" max="13572" width="0" style="1" hidden="1" customWidth="1"/>
    <col min="13573" max="13573" width="8.5703125" style="1" customWidth="1"/>
    <col min="13574" max="13574" width="10.140625" style="1" customWidth="1"/>
    <col min="13575" max="13575" width="8.140625" style="1" customWidth="1"/>
    <col min="13576" max="13576" width="9.5703125" style="1" customWidth="1"/>
    <col min="13577" max="13577" width="12" style="1" customWidth="1"/>
    <col min="13578" max="13579" width="14" style="1" customWidth="1"/>
    <col min="13580" max="13580" width="13.5703125" style="1" customWidth="1"/>
    <col min="13581" max="13581" width="10.140625" style="1" customWidth="1"/>
    <col min="13582" max="13582" width="10.5703125" style="1" customWidth="1"/>
    <col min="13583" max="13583" width="11.140625" style="1" customWidth="1"/>
    <col min="13584" max="13584" width="11.42578125" style="1" customWidth="1"/>
    <col min="13585" max="13585" width="14" style="1" customWidth="1"/>
    <col min="13586" max="13586" width="10.28515625" style="1" customWidth="1"/>
    <col min="13587" max="13587" width="10" style="1" customWidth="1"/>
    <col min="13588" max="13588" width="10.7109375" style="1" customWidth="1"/>
    <col min="13589" max="13589" width="9.5703125" style="1" customWidth="1"/>
    <col min="13590" max="13824" width="9.140625" style="1"/>
    <col min="13825" max="13825" width="5.7109375" style="1" customWidth="1"/>
    <col min="13826" max="13826" width="23.28515625" style="1" customWidth="1"/>
    <col min="13827" max="13827" width="8.140625" style="1" customWidth="1"/>
    <col min="13828" max="13828" width="0" style="1" hidden="1" customWidth="1"/>
    <col min="13829" max="13829" width="8.5703125" style="1" customWidth="1"/>
    <col min="13830" max="13830" width="10.140625" style="1" customWidth="1"/>
    <col min="13831" max="13831" width="8.140625" style="1" customWidth="1"/>
    <col min="13832" max="13832" width="9.5703125" style="1" customWidth="1"/>
    <col min="13833" max="13833" width="12" style="1" customWidth="1"/>
    <col min="13834" max="13835" width="14" style="1" customWidth="1"/>
    <col min="13836" max="13836" width="13.5703125" style="1" customWidth="1"/>
    <col min="13837" max="13837" width="10.140625" style="1" customWidth="1"/>
    <col min="13838" max="13838" width="10.5703125" style="1" customWidth="1"/>
    <col min="13839" max="13839" width="11.140625" style="1" customWidth="1"/>
    <col min="13840" max="13840" width="11.42578125" style="1" customWidth="1"/>
    <col min="13841" max="13841" width="14" style="1" customWidth="1"/>
    <col min="13842" max="13842" width="10.28515625" style="1" customWidth="1"/>
    <col min="13843" max="13843" width="10" style="1" customWidth="1"/>
    <col min="13844" max="13844" width="10.7109375" style="1" customWidth="1"/>
    <col min="13845" max="13845" width="9.5703125" style="1" customWidth="1"/>
    <col min="13846" max="14080" width="9.140625" style="1"/>
    <col min="14081" max="14081" width="5.7109375" style="1" customWidth="1"/>
    <col min="14082" max="14082" width="23.28515625" style="1" customWidth="1"/>
    <col min="14083" max="14083" width="8.140625" style="1" customWidth="1"/>
    <col min="14084" max="14084" width="0" style="1" hidden="1" customWidth="1"/>
    <col min="14085" max="14085" width="8.5703125" style="1" customWidth="1"/>
    <col min="14086" max="14086" width="10.140625" style="1" customWidth="1"/>
    <col min="14087" max="14087" width="8.140625" style="1" customWidth="1"/>
    <col min="14088" max="14088" width="9.5703125" style="1" customWidth="1"/>
    <col min="14089" max="14089" width="12" style="1" customWidth="1"/>
    <col min="14090" max="14091" width="14" style="1" customWidth="1"/>
    <col min="14092" max="14092" width="13.5703125" style="1" customWidth="1"/>
    <col min="14093" max="14093" width="10.140625" style="1" customWidth="1"/>
    <col min="14094" max="14094" width="10.5703125" style="1" customWidth="1"/>
    <col min="14095" max="14095" width="11.140625" style="1" customWidth="1"/>
    <col min="14096" max="14096" width="11.42578125" style="1" customWidth="1"/>
    <col min="14097" max="14097" width="14" style="1" customWidth="1"/>
    <col min="14098" max="14098" width="10.28515625" style="1" customWidth="1"/>
    <col min="14099" max="14099" width="10" style="1" customWidth="1"/>
    <col min="14100" max="14100" width="10.7109375" style="1" customWidth="1"/>
    <col min="14101" max="14101" width="9.5703125" style="1" customWidth="1"/>
    <col min="14102" max="14336" width="9.140625" style="1"/>
    <col min="14337" max="14337" width="5.7109375" style="1" customWidth="1"/>
    <col min="14338" max="14338" width="23.28515625" style="1" customWidth="1"/>
    <col min="14339" max="14339" width="8.140625" style="1" customWidth="1"/>
    <col min="14340" max="14340" width="0" style="1" hidden="1" customWidth="1"/>
    <col min="14341" max="14341" width="8.5703125" style="1" customWidth="1"/>
    <col min="14342" max="14342" width="10.140625" style="1" customWidth="1"/>
    <col min="14343" max="14343" width="8.140625" style="1" customWidth="1"/>
    <col min="14344" max="14344" width="9.5703125" style="1" customWidth="1"/>
    <col min="14345" max="14345" width="12" style="1" customWidth="1"/>
    <col min="14346" max="14347" width="14" style="1" customWidth="1"/>
    <col min="14348" max="14348" width="13.5703125" style="1" customWidth="1"/>
    <col min="14349" max="14349" width="10.140625" style="1" customWidth="1"/>
    <col min="14350" max="14350" width="10.5703125" style="1" customWidth="1"/>
    <col min="14351" max="14351" width="11.140625" style="1" customWidth="1"/>
    <col min="14352" max="14352" width="11.42578125" style="1" customWidth="1"/>
    <col min="14353" max="14353" width="14" style="1" customWidth="1"/>
    <col min="14354" max="14354" width="10.28515625" style="1" customWidth="1"/>
    <col min="14355" max="14355" width="10" style="1" customWidth="1"/>
    <col min="14356" max="14356" width="10.7109375" style="1" customWidth="1"/>
    <col min="14357" max="14357" width="9.5703125" style="1" customWidth="1"/>
    <col min="14358" max="14592" width="9.140625" style="1"/>
    <col min="14593" max="14593" width="5.7109375" style="1" customWidth="1"/>
    <col min="14594" max="14594" width="23.28515625" style="1" customWidth="1"/>
    <col min="14595" max="14595" width="8.140625" style="1" customWidth="1"/>
    <col min="14596" max="14596" width="0" style="1" hidden="1" customWidth="1"/>
    <col min="14597" max="14597" width="8.5703125" style="1" customWidth="1"/>
    <col min="14598" max="14598" width="10.140625" style="1" customWidth="1"/>
    <col min="14599" max="14599" width="8.140625" style="1" customWidth="1"/>
    <col min="14600" max="14600" width="9.5703125" style="1" customWidth="1"/>
    <col min="14601" max="14601" width="12" style="1" customWidth="1"/>
    <col min="14602" max="14603" width="14" style="1" customWidth="1"/>
    <col min="14604" max="14604" width="13.5703125" style="1" customWidth="1"/>
    <col min="14605" max="14605" width="10.140625" style="1" customWidth="1"/>
    <col min="14606" max="14606" width="10.5703125" style="1" customWidth="1"/>
    <col min="14607" max="14607" width="11.140625" style="1" customWidth="1"/>
    <col min="14608" max="14608" width="11.42578125" style="1" customWidth="1"/>
    <col min="14609" max="14609" width="14" style="1" customWidth="1"/>
    <col min="14610" max="14610" width="10.28515625" style="1" customWidth="1"/>
    <col min="14611" max="14611" width="10" style="1" customWidth="1"/>
    <col min="14612" max="14612" width="10.7109375" style="1" customWidth="1"/>
    <col min="14613" max="14613" width="9.5703125" style="1" customWidth="1"/>
    <col min="14614" max="14848" width="9.140625" style="1"/>
    <col min="14849" max="14849" width="5.7109375" style="1" customWidth="1"/>
    <col min="14850" max="14850" width="23.28515625" style="1" customWidth="1"/>
    <col min="14851" max="14851" width="8.140625" style="1" customWidth="1"/>
    <col min="14852" max="14852" width="0" style="1" hidden="1" customWidth="1"/>
    <col min="14853" max="14853" width="8.5703125" style="1" customWidth="1"/>
    <col min="14854" max="14854" width="10.140625" style="1" customWidth="1"/>
    <col min="14855" max="14855" width="8.140625" style="1" customWidth="1"/>
    <col min="14856" max="14856" width="9.5703125" style="1" customWidth="1"/>
    <col min="14857" max="14857" width="12" style="1" customWidth="1"/>
    <col min="14858" max="14859" width="14" style="1" customWidth="1"/>
    <col min="14860" max="14860" width="13.5703125" style="1" customWidth="1"/>
    <col min="14861" max="14861" width="10.140625" style="1" customWidth="1"/>
    <col min="14862" max="14862" width="10.5703125" style="1" customWidth="1"/>
    <col min="14863" max="14863" width="11.140625" style="1" customWidth="1"/>
    <col min="14864" max="14864" width="11.42578125" style="1" customWidth="1"/>
    <col min="14865" max="14865" width="14" style="1" customWidth="1"/>
    <col min="14866" max="14866" width="10.28515625" style="1" customWidth="1"/>
    <col min="14867" max="14867" width="10" style="1" customWidth="1"/>
    <col min="14868" max="14868" width="10.7109375" style="1" customWidth="1"/>
    <col min="14869" max="14869" width="9.5703125" style="1" customWidth="1"/>
    <col min="14870" max="15104" width="9.140625" style="1"/>
    <col min="15105" max="15105" width="5.7109375" style="1" customWidth="1"/>
    <col min="15106" max="15106" width="23.28515625" style="1" customWidth="1"/>
    <col min="15107" max="15107" width="8.140625" style="1" customWidth="1"/>
    <col min="15108" max="15108" width="0" style="1" hidden="1" customWidth="1"/>
    <col min="15109" max="15109" width="8.5703125" style="1" customWidth="1"/>
    <col min="15110" max="15110" width="10.140625" style="1" customWidth="1"/>
    <col min="15111" max="15111" width="8.140625" style="1" customWidth="1"/>
    <col min="15112" max="15112" width="9.5703125" style="1" customWidth="1"/>
    <col min="15113" max="15113" width="12" style="1" customWidth="1"/>
    <col min="15114" max="15115" width="14" style="1" customWidth="1"/>
    <col min="15116" max="15116" width="13.5703125" style="1" customWidth="1"/>
    <col min="15117" max="15117" width="10.140625" style="1" customWidth="1"/>
    <col min="15118" max="15118" width="10.5703125" style="1" customWidth="1"/>
    <col min="15119" max="15119" width="11.140625" style="1" customWidth="1"/>
    <col min="15120" max="15120" width="11.42578125" style="1" customWidth="1"/>
    <col min="15121" max="15121" width="14" style="1" customWidth="1"/>
    <col min="15122" max="15122" width="10.28515625" style="1" customWidth="1"/>
    <col min="15123" max="15123" width="10" style="1" customWidth="1"/>
    <col min="15124" max="15124" width="10.7109375" style="1" customWidth="1"/>
    <col min="15125" max="15125" width="9.5703125" style="1" customWidth="1"/>
    <col min="15126" max="15360" width="9.140625" style="1"/>
    <col min="15361" max="15361" width="5.7109375" style="1" customWidth="1"/>
    <col min="15362" max="15362" width="23.28515625" style="1" customWidth="1"/>
    <col min="15363" max="15363" width="8.140625" style="1" customWidth="1"/>
    <col min="15364" max="15364" width="0" style="1" hidden="1" customWidth="1"/>
    <col min="15365" max="15365" width="8.5703125" style="1" customWidth="1"/>
    <col min="15366" max="15366" width="10.140625" style="1" customWidth="1"/>
    <col min="15367" max="15367" width="8.140625" style="1" customWidth="1"/>
    <col min="15368" max="15368" width="9.5703125" style="1" customWidth="1"/>
    <col min="15369" max="15369" width="12" style="1" customWidth="1"/>
    <col min="15370" max="15371" width="14" style="1" customWidth="1"/>
    <col min="15372" max="15372" width="13.5703125" style="1" customWidth="1"/>
    <col min="15373" max="15373" width="10.140625" style="1" customWidth="1"/>
    <col min="15374" max="15374" width="10.5703125" style="1" customWidth="1"/>
    <col min="15375" max="15375" width="11.140625" style="1" customWidth="1"/>
    <col min="15376" max="15376" width="11.42578125" style="1" customWidth="1"/>
    <col min="15377" max="15377" width="14" style="1" customWidth="1"/>
    <col min="15378" max="15378" width="10.28515625" style="1" customWidth="1"/>
    <col min="15379" max="15379" width="10" style="1" customWidth="1"/>
    <col min="15380" max="15380" width="10.7109375" style="1" customWidth="1"/>
    <col min="15381" max="15381" width="9.5703125" style="1" customWidth="1"/>
    <col min="15382" max="15616" width="9.140625" style="1"/>
    <col min="15617" max="15617" width="5.7109375" style="1" customWidth="1"/>
    <col min="15618" max="15618" width="23.28515625" style="1" customWidth="1"/>
    <col min="15619" max="15619" width="8.140625" style="1" customWidth="1"/>
    <col min="15620" max="15620" width="0" style="1" hidden="1" customWidth="1"/>
    <col min="15621" max="15621" width="8.5703125" style="1" customWidth="1"/>
    <col min="15622" max="15622" width="10.140625" style="1" customWidth="1"/>
    <col min="15623" max="15623" width="8.140625" style="1" customWidth="1"/>
    <col min="15624" max="15624" width="9.5703125" style="1" customWidth="1"/>
    <col min="15625" max="15625" width="12" style="1" customWidth="1"/>
    <col min="15626" max="15627" width="14" style="1" customWidth="1"/>
    <col min="15628" max="15628" width="13.5703125" style="1" customWidth="1"/>
    <col min="15629" max="15629" width="10.140625" style="1" customWidth="1"/>
    <col min="15630" max="15630" width="10.5703125" style="1" customWidth="1"/>
    <col min="15631" max="15631" width="11.140625" style="1" customWidth="1"/>
    <col min="15632" max="15632" width="11.42578125" style="1" customWidth="1"/>
    <col min="15633" max="15633" width="14" style="1" customWidth="1"/>
    <col min="15634" max="15634" width="10.28515625" style="1" customWidth="1"/>
    <col min="15635" max="15635" width="10" style="1" customWidth="1"/>
    <col min="15636" max="15636" width="10.7109375" style="1" customWidth="1"/>
    <col min="15637" max="15637" width="9.5703125" style="1" customWidth="1"/>
    <col min="15638" max="15872" width="9.140625" style="1"/>
    <col min="15873" max="15873" width="5.7109375" style="1" customWidth="1"/>
    <col min="15874" max="15874" width="23.28515625" style="1" customWidth="1"/>
    <col min="15875" max="15875" width="8.140625" style="1" customWidth="1"/>
    <col min="15876" max="15876" width="0" style="1" hidden="1" customWidth="1"/>
    <col min="15877" max="15877" width="8.5703125" style="1" customWidth="1"/>
    <col min="15878" max="15878" width="10.140625" style="1" customWidth="1"/>
    <col min="15879" max="15879" width="8.140625" style="1" customWidth="1"/>
    <col min="15880" max="15880" width="9.5703125" style="1" customWidth="1"/>
    <col min="15881" max="15881" width="12" style="1" customWidth="1"/>
    <col min="15882" max="15883" width="14" style="1" customWidth="1"/>
    <col min="15884" max="15884" width="13.5703125" style="1" customWidth="1"/>
    <col min="15885" max="15885" width="10.140625" style="1" customWidth="1"/>
    <col min="15886" max="15886" width="10.5703125" style="1" customWidth="1"/>
    <col min="15887" max="15887" width="11.140625" style="1" customWidth="1"/>
    <col min="15888" max="15888" width="11.42578125" style="1" customWidth="1"/>
    <col min="15889" max="15889" width="14" style="1" customWidth="1"/>
    <col min="15890" max="15890" width="10.28515625" style="1" customWidth="1"/>
    <col min="15891" max="15891" width="10" style="1" customWidth="1"/>
    <col min="15892" max="15892" width="10.7109375" style="1" customWidth="1"/>
    <col min="15893" max="15893" width="9.5703125" style="1" customWidth="1"/>
    <col min="15894" max="16128" width="9.140625" style="1"/>
    <col min="16129" max="16129" width="5.7109375" style="1" customWidth="1"/>
    <col min="16130" max="16130" width="23.28515625" style="1" customWidth="1"/>
    <col min="16131" max="16131" width="8.140625" style="1" customWidth="1"/>
    <col min="16132" max="16132" width="0" style="1" hidden="1" customWidth="1"/>
    <col min="16133" max="16133" width="8.5703125" style="1" customWidth="1"/>
    <col min="16134" max="16134" width="10.140625" style="1" customWidth="1"/>
    <col min="16135" max="16135" width="8.140625" style="1" customWidth="1"/>
    <col min="16136" max="16136" width="9.5703125" style="1" customWidth="1"/>
    <col min="16137" max="16137" width="12" style="1" customWidth="1"/>
    <col min="16138" max="16139" width="14" style="1" customWidth="1"/>
    <col min="16140" max="16140" width="13.5703125" style="1" customWidth="1"/>
    <col min="16141" max="16141" width="10.140625" style="1" customWidth="1"/>
    <col min="16142" max="16142" width="10.5703125" style="1" customWidth="1"/>
    <col min="16143" max="16143" width="11.140625" style="1" customWidth="1"/>
    <col min="16144" max="16144" width="11.42578125" style="1" customWidth="1"/>
    <col min="16145" max="16145" width="14" style="1" customWidth="1"/>
    <col min="16146" max="16146" width="10.28515625" style="1" customWidth="1"/>
    <col min="16147" max="16147" width="10" style="1" customWidth="1"/>
    <col min="16148" max="16148" width="10.7109375" style="1" customWidth="1"/>
    <col min="16149" max="16149" width="9.5703125" style="1" customWidth="1"/>
    <col min="16150" max="16384" width="9.140625" style="1"/>
  </cols>
  <sheetData>
    <row r="1" spans="1:79" ht="66.75" customHeight="1" x14ac:dyDescent="0.25">
      <c r="C1" s="165"/>
      <c r="Q1" s="333"/>
      <c r="R1" s="334"/>
      <c r="S1" s="334"/>
    </row>
    <row r="2" spans="1:79" ht="12.75" customHeight="1" x14ac:dyDescent="0.25">
      <c r="Q2" s="333"/>
      <c r="R2" s="333"/>
      <c r="S2" s="333"/>
      <c r="T2" s="333"/>
      <c r="U2" s="333"/>
    </row>
    <row r="3" spans="1:79" ht="18.75" x14ac:dyDescent="0.3">
      <c r="A3" s="271" t="s">
        <v>631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</row>
    <row r="4" spans="1:79" ht="16.5" thickBot="1" x14ac:dyDescent="0.3"/>
    <row r="5" spans="1:79" ht="12.75" x14ac:dyDescent="0.2">
      <c r="A5" s="321" t="s">
        <v>88</v>
      </c>
      <c r="B5" s="316" t="s">
        <v>632</v>
      </c>
      <c r="C5" s="304" t="s">
        <v>87</v>
      </c>
      <c r="D5" s="305"/>
      <c r="E5" s="305"/>
      <c r="F5" s="305"/>
      <c r="G5" s="305"/>
      <c r="H5" s="306"/>
      <c r="I5" s="337" t="s">
        <v>86</v>
      </c>
      <c r="J5" s="310" t="s">
        <v>85</v>
      </c>
      <c r="K5" s="311"/>
      <c r="L5" s="311"/>
      <c r="M5" s="311"/>
      <c r="N5" s="311"/>
      <c r="O5" s="311"/>
      <c r="P5" s="310" t="s">
        <v>84</v>
      </c>
      <c r="Q5" s="311"/>
      <c r="R5" s="311"/>
      <c r="S5" s="312"/>
      <c r="T5" s="311" t="s">
        <v>83</v>
      </c>
      <c r="U5" s="318"/>
      <c r="V5" s="27"/>
      <c r="W5" s="27"/>
      <c r="X5" s="27"/>
      <c r="Y5" s="27"/>
      <c r="Z5" s="252"/>
      <c r="AA5" s="252"/>
      <c r="AB5" s="252"/>
      <c r="AC5" s="252"/>
      <c r="AD5" s="252"/>
      <c r="AE5" s="252"/>
      <c r="AF5" s="249"/>
      <c r="AG5" s="249"/>
      <c r="AH5" s="249"/>
      <c r="AI5" s="249"/>
      <c r="AJ5" s="249"/>
      <c r="AK5" s="250"/>
      <c r="AL5" s="250"/>
      <c r="AM5" s="250"/>
      <c r="AN5" s="250"/>
      <c r="AO5" s="250"/>
      <c r="AP5" s="250"/>
      <c r="AQ5" s="251"/>
      <c r="AR5" s="251"/>
      <c r="AS5" s="251"/>
      <c r="AT5" s="251"/>
      <c r="AU5" s="252"/>
      <c r="AV5" s="252"/>
      <c r="AW5" s="252"/>
      <c r="AX5" s="252"/>
      <c r="AY5" s="252"/>
      <c r="AZ5" s="252"/>
      <c r="BA5" s="252"/>
      <c r="BB5" s="252"/>
      <c r="BC5" s="252"/>
      <c r="BD5" s="252"/>
      <c r="BE5" s="252"/>
      <c r="BF5" s="252"/>
      <c r="BG5" s="252"/>
      <c r="BH5" s="252"/>
      <c r="BI5" s="252"/>
      <c r="BJ5" s="252"/>
      <c r="BK5" s="252"/>
      <c r="BL5" s="252"/>
      <c r="BM5" s="252"/>
      <c r="BN5" s="252"/>
      <c r="BO5" s="252"/>
      <c r="BP5" s="252"/>
      <c r="BQ5" s="252"/>
      <c r="BR5" s="252"/>
      <c r="BS5" s="252"/>
      <c r="BT5" s="252"/>
      <c r="BU5" s="252"/>
      <c r="BV5" s="252"/>
      <c r="BW5" s="247"/>
      <c r="BX5" s="247"/>
      <c r="BY5" s="247"/>
      <c r="BZ5" s="247"/>
      <c r="CA5" s="247"/>
    </row>
    <row r="6" spans="1:79" ht="27.75" customHeight="1" x14ac:dyDescent="0.2">
      <c r="A6" s="322"/>
      <c r="B6" s="335"/>
      <c r="C6" s="307"/>
      <c r="D6" s="308"/>
      <c r="E6" s="308"/>
      <c r="F6" s="308"/>
      <c r="G6" s="308"/>
      <c r="H6" s="309"/>
      <c r="I6" s="338"/>
      <c r="J6" s="313"/>
      <c r="K6" s="314"/>
      <c r="L6" s="314"/>
      <c r="M6" s="314"/>
      <c r="N6" s="314"/>
      <c r="O6" s="314"/>
      <c r="P6" s="313"/>
      <c r="Q6" s="314"/>
      <c r="R6" s="314"/>
      <c r="S6" s="315"/>
      <c r="T6" s="319"/>
      <c r="U6" s="320"/>
      <c r="V6" s="27"/>
      <c r="W6" s="27"/>
      <c r="X6" s="27"/>
      <c r="Y6" s="27"/>
      <c r="Z6" s="252"/>
      <c r="AA6" s="252"/>
      <c r="AB6" s="252"/>
      <c r="AC6" s="252"/>
      <c r="AD6" s="252"/>
      <c r="AE6" s="252"/>
      <c r="AF6" s="249"/>
      <c r="AG6" s="249"/>
      <c r="AH6" s="249"/>
      <c r="AI6" s="249"/>
      <c r="AJ6" s="249"/>
      <c r="AK6" s="250"/>
      <c r="AL6" s="250"/>
      <c r="AM6" s="250"/>
      <c r="AN6" s="250"/>
      <c r="AO6" s="250"/>
      <c r="AP6" s="250"/>
      <c r="AQ6" s="251"/>
      <c r="AR6" s="251"/>
      <c r="AS6" s="251"/>
      <c r="AT6" s="251"/>
      <c r="AU6" s="252"/>
      <c r="AV6" s="252"/>
      <c r="AW6" s="252"/>
      <c r="AX6" s="252"/>
      <c r="AY6" s="252"/>
      <c r="AZ6" s="252"/>
      <c r="BA6" s="252"/>
      <c r="BB6" s="252"/>
      <c r="BC6" s="252"/>
      <c r="BD6" s="252"/>
      <c r="BE6" s="252"/>
      <c r="BF6" s="252"/>
      <c r="BG6" s="252"/>
      <c r="BH6" s="252"/>
      <c r="BI6" s="252"/>
      <c r="BJ6" s="252"/>
      <c r="BK6" s="252"/>
      <c r="BL6" s="252"/>
      <c r="BM6" s="252"/>
      <c r="BN6" s="252"/>
      <c r="BO6" s="252"/>
      <c r="BP6" s="252"/>
      <c r="BQ6" s="252"/>
      <c r="BR6" s="252"/>
      <c r="BS6" s="252"/>
      <c r="BT6" s="252"/>
      <c r="BU6" s="252"/>
      <c r="BV6" s="252"/>
      <c r="BW6" s="27"/>
      <c r="BX6" s="26"/>
      <c r="BY6" s="27"/>
      <c r="BZ6" s="26"/>
      <c r="CA6" s="25"/>
    </row>
    <row r="7" spans="1:79" ht="89.25" customHeight="1" thickBot="1" x14ac:dyDescent="0.25">
      <c r="A7" s="322"/>
      <c r="B7" s="336"/>
      <c r="C7" s="167" t="s">
        <v>79</v>
      </c>
      <c r="D7" s="168"/>
      <c r="E7" s="167" t="s">
        <v>78</v>
      </c>
      <c r="F7" s="167" t="s">
        <v>77</v>
      </c>
      <c r="G7" s="167" t="s">
        <v>76</v>
      </c>
      <c r="H7" s="167" t="s">
        <v>75</v>
      </c>
      <c r="I7" s="338"/>
      <c r="J7" s="169" t="s">
        <v>74</v>
      </c>
      <c r="K7" s="169" t="s">
        <v>73</v>
      </c>
      <c r="L7" s="170" t="s">
        <v>67</v>
      </c>
      <c r="M7" s="170" t="s">
        <v>620</v>
      </c>
      <c r="N7" s="170" t="s">
        <v>71</v>
      </c>
      <c r="O7" s="170" t="s">
        <v>621</v>
      </c>
      <c r="P7" s="119" t="s">
        <v>69</v>
      </c>
      <c r="Q7" s="119" t="s">
        <v>68</v>
      </c>
      <c r="R7" s="119" t="s">
        <v>67</v>
      </c>
      <c r="S7" s="170" t="s">
        <v>66</v>
      </c>
      <c r="T7" s="171" t="s">
        <v>64</v>
      </c>
      <c r="U7" s="172" t="s">
        <v>63</v>
      </c>
      <c r="V7" s="21"/>
      <c r="W7" s="21"/>
      <c r="X7" s="21"/>
      <c r="Y7" s="21"/>
      <c r="Z7" s="21"/>
      <c r="AA7" s="21"/>
      <c r="AB7" s="21"/>
      <c r="AC7" s="21"/>
      <c r="AD7" s="21"/>
      <c r="AE7" s="21"/>
      <c r="AF7" s="249"/>
      <c r="AG7" s="249"/>
      <c r="AH7" s="249"/>
      <c r="AI7" s="249"/>
      <c r="AJ7" s="249"/>
      <c r="AK7" s="24"/>
      <c r="AL7" s="24"/>
      <c r="AM7" s="24"/>
      <c r="AN7" s="24"/>
      <c r="AO7" s="24"/>
      <c r="AP7" s="24"/>
      <c r="AQ7" s="23"/>
      <c r="AR7" s="23"/>
      <c r="AS7" s="23"/>
      <c r="AT7" s="23"/>
      <c r="AU7" s="21"/>
      <c r="AV7" s="21"/>
      <c r="AW7" s="21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1"/>
      <c r="BX7" s="21"/>
      <c r="BY7" s="21"/>
      <c r="BZ7" s="21"/>
      <c r="CA7" s="20"/>
    </row>
    <row r="8" spans="1:79" x14ac:dyDescent="0.25">
      <c r="A8" s="173">
        <v>1</v>
      </c>
      <c r="B8" s="174">
        <v>2</v>
      </c>
      <c r="C8" s="175">
        <v>3</v>
      </c>
      <c r="D8" s="176">
        <v>5</v>
      </c>
      <c r="E8" s="175">
        <v>4</v>
      </c>
      <c r="F8" s="175">
        <v>5</v>
      </c>
      <c r="G8" s="175">
        <v>6</v>
      </c>
      <c r="H8" s="175">
        <v>7</v>
      </c>
      <c r="I8" s="177">
        <v>8</v>
      </c>
      <c r="J8" s="178">
        <v>9</v>
      </c>
      <c r="K8" s="178">
        <v>10</v>
      </c>
      <c r="L8" s="178">
        <v>11</v>
      </c>
      <c r="M8" s="178">
        <v>12</v>
      </c>
      <c r="N8" s="178">
        <v>13</v>
      </c>
      <c r="O8" s="178">
        <v>14</v>
      </c>
      <c r="P8" s="179">
        <v>15</v>
      </c>
      <c r="Q8" s="179">
        <v>16</v>
      </c>
      <c r="R8" s="179">
        <v>17</v>
      </c>
      <c r="S8" s="178">
        <v>18</v>
      </c>
      <c r="T8" s="180">
        <v>19</v>
      </c>
      <c r="U8" s="181">
        <v>20</v>
      </c>
    </row>
    <row r="9" spans="1:79" ht="61.5" customHeight="1" x14ac:dyDescent="0.2">
      <c r="A9" s="157">
        <v>1</v>
      </c>
      <c r="B9" s="158" t="s">
        <v>633</v>
      </c>
      <c r="C9" s="159">
        <v>26</v>
      </c>
      <c r="D9" s="160"/>
      <c r="E9" s="159">
        <f>216+6</f>
        <v>222</v>
      </c>
      <c r="F9" s="159">
        <v>12</v>
      </c>
      <c r="G9" s="159">
        <v>1</v>
      </c>
      <c r="H9" s="159">
        <v>4</v>
      </c>
      <c r="I9" s="159">
        <v>2014</v>
      </c>
      <c r="J9" s="160">
        <v>20876</v>
      </c>
      <c r="K9" s="160">
        <v>16487</v>
      </c>
      <c r="L9" s="160">
        <v>698.76</v>
      </c>
      <c r="M9" s="160">
        <v>150</v>
      </c>
      <c r="N9" s="160">
        <v>802.1</v>
      </c>
      <c r="O9" s="160">
        <v>3037</v>
      </c>
      <c r="P9" s="161" t="s">
        <v>511</v>
      </c>
      <c r="Q9" s="144" t="s">
        <v>622</v>
      </c>
      <c r="R9" s="182" t="s">
        <v>623</v>
      </c>
      <c r="S9" s="161" t="s">
        <v>38</v>
      </c>
      <c r="T9" s="161" t="s">
        <v>91</v>
      </c>
      <c r="U9" s="162" t="s">
        <v>91</v>
      </c>
    </row>
    <row r="10" spans="1:79" ht="60.75" customHeight="1" x14ac:dyDescent="0.2">
      <c r="A10" s="157">
        <v>2</v>
      </c>
      <c r="B10" s="158" t="s">
        <v>634</v>
      </c>
      <c r="C10" s="159">
        <v>26</v>
      </c>
      <c r="D10" s="160"/>
      <c r="E10" s="159">
        <v>197</v>
      </c>
      <c r="F10" s="159">
        <v>13</v>
      </c>
      <c r="G10" s="159">
        <v>1</v>
      </c>
      <c r="H10" s="159">
        <v>4</v>
      </c>
      <c r="I10" s="159">
        <v>2014</v>
      </c>
      <c r="J10" s="160">
        <v>20107.599999999999</v>
      </c>
      <c r="K10" s="160">
        <v>16667.7</v>
      </c>
      <c r="L10" s="160">
        <v>698.76</v>
      </c>
      <c r="M10" s="160">
        <v>146.19999999999999</v>
      </c>
      <c r="N10" s="160">
        <v>804.4</v>
      </c>
      <c r="O10" s="160">
        <v>3267</v>
      </c>
      <c r="P10" s="161" t="s">
        <v>511</v>
      </c>
      <c r="Q10" s="144" t="s">
        <v>622</v>
      </c>
      <c r="R10" s="182" t="s">
        <v>623</v>
      </c>
      <c r="S10" s="161" t="s">
        <v>38</v>
      </c>
      <c r="T10" s="161" t="s">
        <v>91</v>
      </c>
      <c r="U10" s="162" t="s">
        <v>91</v>
      </c>
    </row>
    <row r="11" spans="1:79" ht="57" customHeight="1" x14ac:dyDescent="0.2">
      <c r="A11" s="157">
        <v>3</v>
      </c>
      <c r="B11" s="158" t="s">
        <v>635</v>
      </c>
      <c r="C11" s="159">
        <v>26</v>
      </c>
      <c r="D11" s="160"/>
      <c r="E11" s="159">
        <v>219</v>
      </c>
      <c r="F11" s="159">
        <v>12</v>
      </c>
      <c r="G11" s="159">
        <v>1</v>
      </c>
      <c r="H11" s="159">
        <v>4</v>
      </c>
      <c r="I11" s="159">
        <v>2014</v>
      </c>
      <c r="J11" s="160">
        <v>20967</v>
      </c>
      <c r="K11" s="160">
        <v>16489</v>
      </c>
      <c r="L11" s="160">
        <v>698.76</v>
      </c>
      <c r="M11" s="160">
        <v>153</v>
      </c>
      <c r="N11" s="160">
        <v>803.9</v>
      </c>
      <c r="O11" s="160">
        <v>3166.6</v>
      </c>
      <c r="P11" s="161" t="s">
        <v>511</v>
      </c>
      <c r="Q11" s="144" t="s">
        <v>622</v>
      </c>
      <c r="R11" s="182" t="s">
        <v>623</v>
      </c>
      <c r="S11" s="161" t="s">
        <v>38</v>
      </c>
      <c r="T11" s="161" t="s">
        <v>91</v>
      </c>
      <c r="U11" s="162" t="s">
        <v>91</v>
      </c>
    </row>
    <row r="12" spans="1:79" ht="54" customHeight="1" x14ac:dyDescent="0.2">
      <c r="A12" s="157">
        <v>4</v>
      </c>
      <c r="B12" s="158" t="s">
        <v>716</v>
      </c>
      <c r="C12" s="159">
        <v>25</v>
      </c>
      <c r="D12" s="160"/>
      <c r="E12" s="159">
        <v>335</v>
      </c>
      <c r="F12" s="159">
        <v>26</v>
      </c>
      <c r="G12" s="159">
        <v>2</v>
      </c>
      <c r="H12" s="159">
        <v>6</v>
      </c>
      <c r="I12" s="159">
        <v>2015</v>
      </c>
      <c r="J12" s="160">
        <v>27811.7</v>
      </c>
      <c r="K12" s="160" t="s">
        <v>624</v>
      </c>
      <c r="L12" s="160">
        <v>978.36</v>
      </c>
      <c r="M12" s="160">
        <v>93.2</v>
      </c>
      <c r="N12" s="160">
        <v>1167.7</v>
      </c>
      <c r="O12" s="160">
        <v>3899</v>
      </c>
      <c r="P12" s="161" t="s">
        <v>511</v>
      </c>
      <c r="Q12" s="144" t="s">
        <v>622</v>
      </c>
      <c r="R12" s="182" t="s">
        <v>623</v>
      </c>
      <c r="S12" s="161" t="s">
        <v>38</v>
      </c>
      <c r="T12" s="161" t="s">
        <v>91</v>
      </c>
      <c r="U12" s="162" t="s">
        <v>91</v>
      </c>
    </row>
    <row r="13" spans="1:79" ht="56.25" customHeight="1" x14ac:dyDescent="0.2">
      <c r="A13" s="157">
        <v>5</v>
      </c>
      <c r="B13" s="163" t="s">
        <v>636</v>
      </c>
      <c r="C13" s="159">
        <v>26</v>
      </c>
      <c r="D13" s="160"/>
      <c r="E13" s="159">
        <v>650</v>
      </c>
      <c r="F13" s="159">
        <v>33</v>
      </c>
      <c r="G13" s="159">
        <v>3</v>
      </c>
      <c r="H13" s="159">
        <v>9</v>
      </c>
      <c r="I13" s="159">
        <v>2017</v>
      </c>
      <c r="J13" s="160">
        <v>45176.1</v>
      </c>
      <c r="K13" s="160" t="s">
        <v>625</v>
      </c>
      <c r="L13" s="160">
        <v>1924.8</v>
      </c>
      <c r="M13" s="160">
        <v>176.1</v>
      </c>
      <c r="N13" s="160">
        <v>1644.4</v>
      </c>
      <c r="O13" s="160">
        <v>6637.9</v>
      </c>
      <c r="P13" s="161" t="s">
        <v>511</v>
      </c>
      <c r="Q13" s="144" t="s">
        <v>622</v>
      </c>
      <c r="R13" s="182" t="s">
        <v>623</v>
      </c>
      <c r="S13" s="161" t="s">
        <v>38</v>
      </c>
      <c r="T13" s="161" t="s">
        <v>91</v>
      </c>
      <c r="U13" s="162" t="s">
        <v>91</v>
      </c>
    </row>
    <row r="14" spans="1:79" ht="57" customHeight="1" x14ac:dyDescent="0.2">
      <c r="A14" s="157">
        <v>6</v>
      </c>
      <c r="B14" s="163" t="s">
        <v>637</v>
      </c>
      <c r="C14" s="159">
        <v>26</v>
      </c>
      <c r="D14" s="160"/>
      <c r="E14" s="159">
        <v>192</v>
      </c>
      <c r="F14" s="159">
        <v>12</v>
      </c>
      <c r="G14" s="159">
        <v>1</v>
      </c>
      <c r="H14" s="159">
        <v>3</v>
      </c>
      <c r="I14" s="159">
        <v>2016</v>
      </c>
      <c r="J14" s="160">
        <v>21435.3</v>
      </c>
      <c r="K14" s="160" t="s">
        <v>626</v>
      </c>
      <c r="L14" s="160">
        <v>698.76</v>
      </c>
      <c r="M14" s="160" t="s">
        <v>627</v>
      </c>
      <c r="N14" s="160">
        <v>790.8</v>
      </c>
      <c r="O14" s="160">
        <v>3493</v>
      </c>
      <c r="P14" s="161" t="s">
        <v>511</v>
      </c>
      <c r="Q14" s="144" t="s">
        <v>622</v>
      </c>
      <c r="R14" s="182" t="s">
        <v>623</v>
      </c>
      <c r="S14" s="161" t="s">
        <v>38</v>
      </c>
      <c r="T14" s="161" t="s">
        <v>91</v>
      </c>
      <c r="U14" s="162" t="s">
        <v>91</v>
      </c>
    </row>
    <row r="15" spans="1:79" ht="54" customHeight="1" x14ac:dyDescent="0.2">
      <c r="A15" s="157">
        <v>7</v>
      </c>
      <c r="B15" s="158" t="s">
        <v>638</v>
      </c>
      <c r="C15" s="159">
        <v>25</v>
      </c>
      <c r="D15" s="160"/>
      <c r="E15" s="159">
        <v>624</v>
      </c>
      <c r="F15" s="159">
        <v>31</v>
      </c>
      <c r="G15" s="159">
        <v>3</v>
      </c>
      <c r="H15" s="159">
        <v>9</v>
      </c>
      <c r="I15" s="159">
        <v>2017</v>
      </c>
      <c r="J15" s="160">
        <v>43713.5</v>
      </c>
      <c r="K15" s="160" t="s">
        <v>628</v>
      </c>
      <c r="L15" s="160">
        <v>1924.8</v>
      </c>
      <c r="M15" s="160">
        <v>199</v>
      </c>
      <c r="N15" s="160">
        <v>1643.1</v>
      </c>
      <c r="O15" s="160">
        <v>6284</v>
      </c>
      <c r="P15" s="161" t="s">
        <v>511</v>
      </c>
      <c r="Q15" s="144" t="s">
        <v>622</v>
      </c>
      <c r="R15" s="182" t="s">
        <v>623</v>
      </c>
      <c r="S15" s="161" t="s">
        <v>38</v>
      </c>
      <c r="T15" s="161" t="s">
        <v>91</v>
      </c>
      <c r="U15" s="162" t="s">
        <v>91</v>
      </c>
    </row>
    <row r="16" spans="1:79" ht="56.25" customHeight="1" x14ac:dyDescent="0.2">
      <c r="A16" s="157">
        <v>8</v>
      </c>
      <c r="B16" s="158" t="s">
        <v>639</v>
      </c>
      <c r="C16" s="159">
        <v>25</v>
      </c>
      <c r="D16" s="160"/>
      <c r="E16" s="159">
        <v>248</v>
      </c>
      <c r="F16" s="159">
        <v>3</v>
      </c>
      <c r="G16" s="159">
        <v>1</v>
      </c>
      <c r="H16" s="159">
        <v>3</v>
      </c>
      <c r="I16" s="159">
        <v>2018</v>
      </c>
      <c r="J16" s="160">
        <v>15499.4</v>
      </c>
      <c r="K16" s="160" t="s">
        <v>629</v>
      </c>
      <c r="L16" s="160">
        <v>715.4</v>
      </c>
      <c r="M16" s="160">
        <v>70</v>
      </c>
      <c r="N16" s="160">
        <v>613.20000000000005</v>
      </c>
      <c r="O16" s="160">
        <v>2578</v>
      </c>
      <c r="P16" s="161" t="s">
        <v>511</v>
      </c>
      <c r="Q16" s="144" t="s">
        <v>622</v>
      </c>
      <c r="R16" s="182" t="s">
        <v>623</v>
      </c>
      <c r="S16" s="161" t="s">
        <v>38</v>
      </c>
      <c r="T16" s="161" t="s">
        <v>91</v>
      </c>
      <c r="U16" s="162" t="s">
        <v>91</v>
      </c>
      <c r="V16" s="2"/>
    </row>
    <row r="17" spans="1:21" ht="62.25" customHeight="1" x14ac:dyDescent="0.2">
      <c r="A17" s="208">
        <v>9</v>
      </c>
      <c r="B17" s="209" t="s">
        <v>640</v>
      </c>
      <c r="C17" s="210">
        <v>25</v>
      </c>
      <c r="D17" s="211"/>
      <c r="E17" s="210">
        <v>238</v>
      </c>
      <c r="F17" s="210">
        <v>3</v>
      </c>
      <c r="G17" s="210">
        <v>1</v>
      </c>
      <c r="H17" s="210">
        <v>3</v>
      </c>
      <c r="I17" s="210">
        <v>2019</v>
      </c>
      <c r="J17" s="211">
        <v>15501.9</v>
      </c>
      <c r="K17" s="211" t="s">
        <v>630</v>
      </c>
      <c r="L17" s="211">
        <v>715.4</v>
      </c>
      <c r="M17" s="211">
        <v>70</v>
      </c>
      <c r="N17" s="211">
        <v>631.6</v>
      </c>
      <c r="O17" s="211">
        <v>2578</v>
      </c>
      <c r="P17" s="212" t="s">
        <v>511</v>
      </c>
      <c r="Q17" s="213" t="s">
        <v>622</v>
      </c>
      <c r="R17" s="214" t="s">
        <v>623</v>
      </c>
      <c r="S17" s="212" t="s">
        <v>38</v>
      </c>
      <c r="T17" s="212" t="s">
        <v>91</v>
      </c>
      <c r="U17" s="215" t="s">
        <v>91</v>
      </c>
    </row>
    <row r="18" spans="1:21" x14ac:dyDescent="0.25">
      <c r="A18" s="184"/>
      <c r="B18" s="131"/>
      <c r="C18" s="216"/>
      <c r="D18" s="184"/>
      <c r="E18" s="216">
        <f>SUM(E9:E17)</f>
        <v>2925</v>
      </c>
      <c r="F18" s="216"/>
      <c r="G18" s="216"/>
      <c r="H18" s="216"/>
      <c r="I18" s="216"/>
      <c r="J18" s="206">
        <f>SUM(J9:J17)</f>
        <v>231088.49999999997</v>
      </c>
      <c r="K18" s="206">
        <f>SUM(K9:K17)</f>
        <v>49643.7</v>
      </c>
      <c r="L18" s="184"/>
      <c r="M18" s="184"/>
      <c r="N18" s="184"/>
      <c r="O18" s="184"/>
      <c r="P18" s="184"/>
      <c r="Q18" s="184"/>
      <c r="R18" s="184"/>
      <c r="S18" s="184"/>
      <c r="T18" s="184"/>
      <c r="U18" s="184"/>
    </row>
    <row r="20" spans="1:21" x14ac:dyDescent="0.25">
      <c r="F20" s="339"/>
      <c r="G20" s="339"/>
      <c r="H20" s="117"/>
      <c r="J20" s="166"/>
      <c r="K20" s="166"/>
      <c r="L20" s="166"/>
      <c r="M20" s="166"/>
    </row>
    <row r="21" spans="1:21" s="183" customFormat="1" ht="20.25" x14ac:dyDescent="0.3">
      <c r="A21" s="36"/>
      <c r="B21" s="207"/>
      <c r="C21" s="340" t="s">
        <v>570</v>
      </c>
      <c r="D21" s="340"/>
      <c r="E21" s="340"/>
      <c r="F21" s="340"/>
      <c r="G21" s="340"/>
      <c r="H21" s="340"/>
      <c r="I21" s="340"/>
      <c r="J21" s="340"/>
      <c r="K21" s="340"/>
      <c r="L21" s="340"/>
      <c r="M21" s="340"/>
      <c r="N21" s="340"/>
      <c r="O21" s="340"/>
      <c r="P21" s="340"/>
      <c r="Q21" s="340"/>
      <c r="R21" s="340"/>
      <c r="S21" s="340"/>
      <c r="T21" s="340"/>
      <c r="U21" s="340"/>
    </row>
  </sheetData>
  <mergeCells count="24">
    <mergeCell ref="F20:G20"/>
    <mergeCell ref="C21:U21"/>
    <mergeCell ref="AJ5:AJ7"/>
    <mergeCell ref="AK5:AP6"/>
    <mergeCell ref="AQ5:AT6"/>
    <mergeCell ref="AU5:BP6"/>
    <mergeCell ref="BQ5:BV6"/>
    <mergeCell ref="BW5:CA5"/>
    <mergeCell ref="Z5:AB6"/>
    <mergeCell ref="AC5:AE6"/>
    <mergeCell ref="AF5:AF7"/>
    <mergeCell ref="AG5:AG7"/>
    <mergeCell ref="AH5:AH7"/>
    <mergeCell ref="AI5:AI7"/>
    <mergeCell ref="Q1:S1"/>
    <mergeCell ref="Q2:U2"/>
    <mergeCell ref="A3:R3"/>
    <mergeCell ref="A5:A7"/>
    <mergeCell ref="B5:B7"/>
    <mergeCell ref="C5:H6"/>
    <mergeCell ref="I5:I7"/>
    <mergeCell ref="J5:O6"/>
    <mergeCell ref="P5:S6"/>
    <mergeCell ref="T5:U6"/>
  </mergeCells>
  <pageMargins left="0.23622047244094491" right="0.23622047244094491" top="0.94488188976377963" bottom="0.74803149606299213" header="0.31496062992125984" footer="0.31496062992125984"/>
  <pageSetup paperSize="9" scale="61" fitToHeight="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64"/>
  <sheetViews>
    <sheetView view="pageBreakPreview" zoomScale="60" zoomScaleNormal="90" workbookViewId="0">
      <selection activeCell="O54" sqref="O54"/>
    </sheetView>
  </sheetViews>
  <sheetFormatPr defaultRowHeight="15" x14ac:dyDescent="0.25"/>
  <cols>
    <col min="1" max="1" width="4.28515625" style="245" customWidth="1"/>
    <col min="2" max="2" width="30" style="245" customWidth="1"/>
    <col min="3" max="3" width="6.42578125" style="245" customWidth="1"/>
    <col min="4" max="4" width="7" style="245" customWidth="1"/>
    <col min="5" max="5" width="5.5703125" style="245" customWidth="1"/>
    <col min="6" max="6" width="5.28515625" style="245" customWidth="1"/>
    <col min="7" max="7" width="5.42578125" style="245" customWidth="1"/>
    <col min="8" max="8" width="6.85546875" style="245" customWidth="1"/>
    <col min="9" max="9" width="10" style="245" customWidth="1"/>
    <col min="10" max="15" width="9.140625" style="245" customWidth="1"/>
    <col min="16" max="16" width="7.42578125" style="245" customWidth="1"/>
    <col min="17" max="17" width="8.42578125" style="245" customWidth="1"/>
    <col min="18" max="18" width="7" style="245" customWidth="1"/>
    <col min="19" max="19" width="12.5703125" style="245" bestFit="1" customWidth="1"/>
    <col min="20" max="20" width="37" style="245" customWidth="1"/>
  </cols>
  <sheetData>
    <row r="1" spans="1:20" x14ac:dyDescent="0.25">
      <c r="A1" s="258"/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</row>
    <row r="2" spans="1:20" x14ac:dyDescent="0.25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</row>
    <row r="3" spans="1:20" x14ac:dyDescent="0.25">
      <c r="A3" s="259" t="s">
        <v>619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</row>
    <row r="4" spans="1:20" x14ac:dyDescent="0.25">
      <c r="A4" s="156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</row>
    <row r="5" spans="1:20" ht="15" customHeight="1" x14ac:dyDescent="0.25">
      <c r="A5" s="260" t="s">
        <v>88</v>
      </c>
      <c r="B5" s="261" t="s">
        <v>643</v>
      </c>
      <c r="C5" s="264" t="s">
        <v>87</v>
      </c>
      <c r="D5" s="264"/>
      <c r="E5" s="264"/>
      <c r="F5" s="264"/>
      <c r="G5" s="264"/>
      <c r="H5" s="265" t="s">
        <v>487</v>
      </c>
      <c r="I5" s="260" t="s">
        <v>85</v>
      </c>
      <c r="J5" s="260"/>
      <c r="K5" s="260"/>
      <c r="L5" s="260"/>
      <c r="M5" s="260"/>
      <c r="N5" s="260"/>
      <c r="O5" s="260" t="s">
        <v>84</v>
      </c>
      <c r="P5" s="260"/>
      <c r="Q5" s="260"/>
      <c r="R5" s="260"/>
      <c r="S5" s="260" t="s">
        <v>83</v>
      </c>
      <c r="T5" s="268"/>
    </row>
    <row r="6" spans="1:20" x14ac:dyDescent="0.25">
      <c r="A6" s="260"/>
      <c r="B6" s="262"/>
      <c r="C6" s="264"/>
      <c r="D6" s="264"/>
      <c r="E6" s="264"/>
      <c r="F6" s="264"/>
      <c r="G6" s="264"/>
      <c r="H6" s="266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8"/>
      <c r="T6" s="268"/>
    </row>
    <row r="7" spans="1:20" ht="101.25" customHeight="1" x14ac:dyDescent="0.25">
      <c r="A7" s="260"/>
      <c r="B7" s="263"/>
      <c r="C7" s="155" t="s">
        <v>79</v>
      </c>
      <c r="D7" s="153" t="s">
        <v>78</v>
      </c>
      <c r="E7" s="154" t="s">
        <v>486</v>
      </c>
      <c r="F7" s="153" t="s">
        <v>76</v>
      </c>
      <c r="G7" s="153" t="s">
        <v>75</v>
      </c>
      <c r="H7" s="267"/>
      <c r="I7" s="153" t="s">
        <v>485</v>
      </c>
      <c r="J7" s="217" t="s">
        <v>73</v>
      </c>
      <c r="K7" s="153" t="s">
        <v>67</v>
      </c>
      <c r="L7" s="154" t="s">
        <v>72</v>
      </c>
      <c r="M7" s="153" t="s">
        <v>71</v>
      </c>
      <c r="N7" s="217" t="s">
        <v>70</v>
      </c>
      <c r="O7" s="153" t="s">
        <v>69</v>
      </c>
      <c r="P7" s="153" t="s">
        <v>68</v>
      </c>
      <c r="Q7" s="153" t="s">
        <v>67</v>
      </c>
      <c r="R7" s="153" t="s">
        <v>484</v>
      </c>
      <c r="S7" s="153" t="s">
        <v>483</v>
      </c>
      <c r="T7" s="153" t="s">
        <v>644</v>
      </c>
    </row>
    <row r="8" spans="1:20" ht="25.5" x14ac:dyDescent="0.25">
      <c r="A8" s="243">
        <v>1</v>
      </c>
      <c r="B8" s="222" t="s">
        <v>482</v>
      </c>
      <c r="C8" s="223">
        <v>5</v>
      </c>
      <c r="D8" s="223">
        <v>85</v>
      </c>
      <c r="E8" s="223">
        <v>1</v>
      </c>
      <c r="F8" s="223">
        <v>6</v>
      </c>
      <c r="G8" s="223"/>
      <c r="H8" s="223">
        <v>1982</v>
      </c>
      <c r="I8" s="223">
        <v>5015.8</v>
      </c>
      <c r="J8" s="223">
        <v>4509.6000000000004</v>
      </c>
      <c r="K8" s="223">
        <v>1834</v>
      </c>
      <c r="L8" s="223">
        <v>1391</v>
      </c>
      <c r="M8" s="223">
        <v>1391</v>
      </c>
      <c r="N8" s="223">
        <v>506.2</v>
      </c>
      <c r="O8" s="223" t="s">
        <v>460</v>
      </c>
      <c r="P8" s="223" t="s">
        <v>38</v>
      </c>
      <c r="Q8" s="223" t="s">
        <v>93</v>
      </c>
      <c r="R8" s="223" t="s">
        <v>38</v>
      </c>
      <c r="S8" s="224" t="s">
        <v>645</v>
      </c>
      <c r="T8" s="221" t="s">
        <v>646</v>
      </c>
    </row>
    <row r="9" spans="1:20" x14ac:dyDescent="0.25">
      <c r="A9" s="244">
        <v>2</v>
      </c>
      <c r="B9" s="218" t="s">
        <v>481</v>
      </c>
      <c r="C9" s="219">
        <v>2</v>
      </c>
      <c r="D9" s="219">
        <v>4</v>
      </c>
      <c r="E9" s="219"/>
      <c r="F9" s="219">
        <v>1</v>
      </c>
      <c r="G9" s="219"/>
      <c r="H9" s="219">
        <v>1972</v>
      </c>
      <c r="I9" s="219">
        <v>240.8</v>
      </c>
      <c r="J9" s="219">
        <v>217</v>
      </c>
      <c r="K9" s="219">
        <v>215.6</v>
      </c>
      <c r="L9" s="219">
        <v>0</v>
      </c>
      <c r="M9" s="219">
        <v>0</v>
      </c>
      <c r="N9" s="219">
        <v>23.8</v>
      </c>
      <c r="O9" s="219" t="s">
        <v>460</v>
      </c>
      <c r="P9" s="219" t="s">
        <v>38</v>
      </c>
      <c r="Q9" s="219" t="s">
        <v>93</v>
      </c>
      <c r="R9" s="219" t="s">
        <v>38</v>
      </c>
      <c r="S9" s="225"/>
      <c r="T9" s="221"/>
    </row>
    <row r="10" spans="1:20" ht="12" customHeight="1" x14ac:dyDescent="0.25">
      <c r="A10" s="243">
        <v>3</v>
      </c>
      <c r="B10" s="222" t="s">
        <v>602</v>
      </c>
      <c r="C10" s="223">
        <v>5</v>
      </c>
      <c r="D10" s="223">
        <v>94</v>
      </c>
      <c r="E10" s="223">
        <v>5</v>
      </c>
      <c r="F10" s="223">
        <v>6</v>
      </c>
      <c r="G10" s="223"/>
      <c r="H10" s="223">
        <v>1974</v>
      </c>
      <c r="I10" s="223">
        <v>4547.3</v>
      </c>
      <c r="J10" s="223">
        <v>4150.6000000000004</v>
      </c>
      <c r="K10" s="223">
        <v>1728</v>
      </c>
      <c r="L10" s="223">
        <v>1238.2</v>
      </c>
      <c r="M10" s="223">
        <v>1238.2</v>
      </c>
      <c r="N10" s="223">
        <v>396.7</v>
      </c>
      <c r="O10" s="223" t="s">
        <v>218</v>
      </c>
      <c r="P10" s="223" t="s">
        <v>38</v>
      </c>
      <c r="Q10" s="223" t="s">
        <v>93</v>
      </c>
      <c r="R10" s="223" t="s">
        <v>38</v>
      </c>
      <c r="S10" s="220">
        <v>2016</v>
      </c>
      <c r="T10" s="221" t="s">
        <v>647</v>
      </c>
    </row>
    <row r="11" spans="1:20" x14ac:dyDescent="0.25">
      <c r="A11" s="244">
        <v>4</v>
      </c>
      <c r="B11" s="222" t="s">
        <v>601</v>
      </c>
      <c r="C11" s="223">
        <v>5</v>
      </c>
      <c r="D11" s="223">
        <v>64</v>
      </c>
      <c r="E11" s="223">
        <v>3</v>
      </c>
      <c r="F11" s="223">
        <v>6</v>
      </c>
      <c r="G11" s="223"/>
      <c r="H11" s="223">
        <v>1976</v>
      </c>
      <c r="I11" s="223">
        <v>4214</v>
      </c>
      <c r="J11" s="223">
        <v>3751.8</v>
      </c>
      <c r="K11" s="223">
        <v>1461</v>
      </c>
      <c r="L11" s="223">
        <v>1110</v>
      </c>
      <c r="M11" s="223">
        <v>1110</v>
      </c>
      <c r="N11" s="223">
        <v>462.2</v>
      </c>
      <c r="O11" s="223" t="s">
        <v>218</v>
      </c>
      <c r="P11" s="223" t="s">
        <v>38</v>
      </c>
      <c r="Q11" s="223" t="s">
        <v>93</v>
      </c>
      <c r="R11" s="223" t="s">
        <v>38</v>
      </c>
      <c r="S11" s="220">
        <v>2018</v>
      </c>
      <c r="T11" s="221" t="s">
        <v>600</v>
      </c>
    </row>
    <row r="12" spans="1:20" x14ac:dyDescent="0.25">
      <c r="A12" s="243">
        <v>5</v>
      </c>
      <c r="B12" s="222" t="s">
        <v>599</v>
      </c>
      <c r="C12" s="223">
        <v>5</v>
      </c>
      <c r="D12" s="223">
        <v>70</v>
      </c>
      <c r="E12" s="223"/>
      <c r="F12" s="223">
        <v>4</v>
      </c>
      <c r="G12" s="223"/>
      <c r="H12" s="223">
        <v>1973</v>
      </c>
      <c r="I12" s="223">
        <v>3540</v>
      </c>
      <c r="J12" s="223">
        <v>3261.6</v>
      </c>
      <c r="K12" s="223">
        <v>1198</v>
      </c>
      <c r="L12" s="223">
        <v>864.7</v>
      </c>
      <c r="M12" s="223">
        <v>864.7</v>
      </c>
      <c r="N12" s="223">
        <v>278.39999999999998</v>
      </c>
      <c r="O12" s="223" t="s">
        <v>218</v>
      </c>
      <c r="P12" s="223" t="s">
        <v>38</v>
      </c>
      <c r="Q12" s="223" t="s">
        <v>93</v>
      </c>
      <c r="R12" s="223" t="s">
        <v>38</v>
      </c>
      <c r="S12" s="227">
        <v>2019</v>
      </c>
      <c r="T12" s="221" t="s">
        <v>648</v>
      </c>
    </row>
    <row r="13" spans="1:20" x14ac:dyDescent="0.25">
      <c r="A13" s="244">
        <v>6</v>
      </c>
      <c r="B13" s="218" t="s">
        <v>598</v>
      </c>
      <c r="C13" s="219">
        <v>5</v>
      </c>
      <c r="D13" s="219">
        <v>61</v>
      </c>
      <c r="E13" s="219">
        <v>4</v>
      </c>
      <c r="F13" s="219">
        <v>6</v>
      </c>
      <c r="G13" s="219"/>
      <c r="H13" s="219">
        <v>1980</v>
      </c>
      <c r="I13" s="219">
        <v>4259.8</v>
      </c>
      <c r="J13" s="219">
        <v>3674.5</v>
      </c>
      <c r="K13" s="219">
        <v>1514</v>
      </c>
      <c r="L13" s="219">
        <v>1182.9000000000001</v>
      </c>
      <c r="M13" s="219">
        <v>1182.9000000000001</v>
      </c>
      <c r="N13" s="219">
        <v>470.2</v>
      </c>
      <c r="O13" s="219" t="s">
        <v>218</v>
      </c>
      <c r="P13" s="219" t="s">
        <v>38</v>
      </c>
      <c r="Q13" s="219" t="s">
        <v>93</v>
      </c>
      <c r="R13" s="219" t="s">
        <v>38</v>
      </c>
      <c r="S13" s="220">
        <v>2018</v>
      </c>
      <c r="T13" s="221" t="s">
        <v>649</v>
      </c>
    </row>
    <row r="14" spans="1:20" ht="38.25" x14ac:dyDescent="0.25">
      <c r="A14" s="243">
        <v>7</v>
      </c>
      <c r="B14" s="218" t="s">
        <v>597</v>
      </c>
      <c r="C14" s="219">
        <v>5</v>
      </c>
      <c r="D14" s="219">
        <v>70</v>
      </c>
      <c r="E14" s="219"/>
      <c r="F14" s="219">
        <v>6</v>
      </c>
      <c r="G14" s="219"/>
      <c r="H14" s="219">
        <v>1975</v>
      </c>
      <c r="I14" s="219">
        <v>4362.3</v>
      </c>
      <c r="J14" s="219">
        <v>3914.7</v>
      </c>
      <c r="K14" s="219">
        <v>1638</v>
      </c>
      <c r="L14" s="219">
        <v>1170</v>
      </c>
      <c r="M14" s="219">
        <v>1170</v>
      </c>
      <c r="N14" s="219">
        <v>447.6</v>
      </c>
      <c r="O14" s="219" t="s">
        <v>218</v>
      </c>
      <c r="P14" s="219" t="s">
        <v>38</v>
      </c>
      <c r="Q14" s="219" t="s">
        <v>93</v>
      </c>
      <c r="R14" s="219" t="s">
        <v>38</v>
      </c>
      <c r="S14" s="228" t="s">
        <v>650</v>
      </c>
      <c r="T14" s="221" t="s">
        <v>651</v>
      </c>
    </row>
    <row r="15" spans="1:20" ht="54.75" customHeight="1" x14ac:dyDescent="0.25">
      <c r="A15" s="244">
        <v>8</v>
      </c>
      <c r="B15" s="229" t="s">
        <v>596</v>
      </c>
      <c r="C15" s="230">
        <v>5</v>
      </c>
      <c r="D15" s="230">
        <v>69</v>
      </c>
      <c r="E15" s="230"/>
      <c r="F15" s="230">
        <v>1</v>
      </c>
      <c r="G15" s="230"/>
      <c r="H15" s="230">
        <v>1977</v>
      </c>
      <c r="I15" s="230">
        <v>2985.7</v>
      </c>
      <c r="J15" s="230">
        <v>2539.1</v>
      </c>
      <c r="K15" s="230">
        <v>915</v>
      </c>
      <c r="L15" s="230">
        <v>530.6</v>
      </c>
      <c r="M15" s="230">
        <v>530.6</v>
      </c>
      <c r="N15" s="230">
        <v>446.6</v>
      </c>
      <c r="O15" s="230" t="s">
        <v>218</v>
      </c>
      <c r="P15" s="230" t="s">
        <v>38</v>
      </c>
      <c r="Q15" s="231" t="s">
        <v>592</v>
      </c>
      <c r="R15" s="230" t="s">
        <v>38</v>
      </c>
      <c r="S15" s="232" t="s">
        <v>652</v>
      </c>
      <c r="T15" s="221" t="s">
        <v>653</v>
      </c>
    </row>
    <row r="16" spans="1:20" ht="38.25" x14ac:dyDescent="0.25">
      <c r="A16" s="243">
        <v>9</v>
      </c>
      <c r="B16" s="218" t="s">
        <v>480</v>
      </c>
      <c r="C16" s="219">
        <v>4</v>
      </c>
      <c r="D16" s="219">
        <v>16</v>
      </c>
      <c r="E16" s="219"/>
      <c r="F16" s="219">
        <v>1</v>
      </c>
      <c r="G16" s="219"/>
      <c r="H16" s="219">
        <v>1965</v>
      </c>
      <c r="I16" s="219">
        <v>701.5</v>
      </c>
      <c r="J16" s="219">
        <v>636.6</v>
      </c>
      <c r="K16" s="219">
        <v>315</v>
      </c>
      <c r="L16" s="219">
        <v>260</v>
      </c>
      <c r="M16" s="219">
        <v>260</v>
      </c>
      <c r="N16" s="219">
        <v>64.900000000000006</v>
      </c>
      <c r="O16" s="219" t="s">
        <v>460</v>
      </c>
      <c r="P16" s="219" t="s">
        <v>38</v>
      </c>
      <c r="Q16" s="219" t="s">
        <v>93</v>
      </c>
      <c r="R16" s="219" t="s">
        <v>38</v>
      </c>
      <c r="S16" s="225" t="s">
        <v>654</v>
      </c>
      <c r="T16" s="221" t="s">
        <v>655</v>
      </c>
    </row>
    <row r="17" spans="1:20" x14ac:dyDescent="0.25">
      <c r="A17" s="244">
        <v>10</v>
      </c>
      <c r="B17" s="233" t="s">
        <v>656</v>
      </c>
      <c r="C17" s="234">
        <v>2</v>
      </c>
      <c r="D17" s="234">
        <v>16</v>
      </c>
      <c r="E17" s="234"/>
      <c r="F17" s="234">
        <v>2</v>
      </c>
      <c r="G17" s="234"/>
      <c r="H17" s="234">
        <v>1970</v>
      </c>
      <c r="I17" s="234">
        <v>836</v>
      </c>
      <c r="J17" s="234">
        <v>775.4</v>
      </c>
      <c r="K17" s="234">
        <v>705.4</v>
      </c>
      <c r="L17" s="234">
        <v>10</v>
      </c>
      <c r="M17" s="234">
        <v>10</v>
      </c>
      <c r="N17" s="234">
        <v>60.6</v>
      </c>
      <c r="O17" s="234" t="s">
        <v>460</v>
      </c>
      <c r="P17" s="234" t="s">
        <v>38</v>
      </c>
      <c r="Q17" s="234" t="s">
        <v>93</v>
      </c>
      <c r="R17" s="234" t="s">
        <v>38</v>
      </c>
      <c r="S17" s="235">
        <v>2019</v>
      </c>
      <c r="T17" s="236" t="s">
        <v>657</v>
      </c>
    </row>
    <row r="18" spans="1:20" x14ac:dyDescent="0.25">
      <c r="A18" s="243">
        <v>11</v>
      </c>
      <c r="B18" s="218" t="s">
        <v>584</v>
      </c>
      <c r="C18" s="219">
        <v>3</v>
      </c>
      <c r="D18" s="219">
        <v>55</v>
      </c>
      <c r="E18" s="219"/>
      <c r="F18" s="219">
        <v>2</v>
      </c>
      <c r="G18" s="219"/>
      <c r="H18" s="219">
        <v>1968</v>
      </c>
      <c r="I18" s="219">
        <v>1226.5</v>
      </c>
      <c r="J18" s="223">
        <v>1155.0999999999999</v>
      </c>
      <c r="K18" s="219">
        <v>690</v>
      </c>
      <c r="L18" s="219">
        <v>411.4</v>
      </c>
      <c r="M18" s="219">
        <v>411.4</v>
      </c>
      <c r="N18" s="219">
        <v>71.400000000000006</v>
      </c>
      <c r="O18" s="219" t="s">
        <v>460</v>
      </c>
      <c r="P18" s="219" t="s">
        <v>38</v>
      </c>
      <c r="Q18" s="219" t="s">
        <v>93</v>
      </c>
      <c r="R18" s="219" t="s">
        <v>38</v>
      </c>
      <c r="S18" s="226"/>
      <c r="T18" s="221"/>
    </row>
    <row r="19" spans="1:20" x14ac:dyDescent="0.25">
      <c r="A19" s="244">
        <v>12</v>
      </c>
      <c r="B19" s="222" t="s">
        <v>583</v>
      </c>
      <c r="C19" s="223">
        <v>5</v>
      </c>
      <c r="D19" s="223">
        <v>102</v>
      </c>
      <c r="E19" s="223"/>
      <c r="F19" s="223">
        <v>2</v>
      </c>
      <c r="G19" s="223"/>
      <c r="H19" s="223">
        <v>1972</v>
      </c>
      <c r="I19" s="223">
        <v>3830.9</v>
      </c>
      <c r="J19" s="223">
        <v>3387.4</v>
      </c>
      <c r="K19" s="223">
        <v>1317</v>
      </c>
      <c r="L19" s="223">
        <v>961.4</v>
      </c>
      <c r="M19" s="223">
        <v>961.4</v>
      </c>
      <c r="N19" s="223">
        <v>443.5</v>
      </c>
      <c r="O19" s="223" t="s">
        <v>460</v>
      </c>
      <c r="P19" s="223" t="s">
        <v>38</v>
      </c>
      <c r="Q19" s="223" t="s">
        <v>93</v>
      </c>
      <c r="R19" s="223" t="s">
        <v>38</v>
      </c>
      <c r="S19" s="226">
        <v>2019</v>
      </c>
      <c r="T19" s="221" t="s">
        <v>658</v>
      </c>
    </row>
    <row r="20" spans="1:20" ht="25.5" x14ac:dyDescent="0.25">
      <c r="A20" s="243">
        <v>13</v>
      </c>
      <c r="B20" s="222" t="s">
        <v>582</v>
      </c>
      <c r="C20" s="223">
        <v>5</v>
      </c>
      <c r="D20" s="223">
        <v>29</v>
      </c>
      <c r="E20" s="223"/>
      <c r="F20" s="223">
        <v>1</v>
      </c>
      <c r="G20" s="223"/>
      <c r="H20" s="223">
        <v>1987</v>
      </c>
      <c r="I20" s="223">
        <v>1084.5</v>
      </c>
      <c r="J20" s="223">
        <v>936.8</v>
      </c>
      <c r="K20" s="223">
        <v>280</v>
      </c>
      <c r="L20" s="223">
        <v>240</v>
      </c>
      <c r="M20" s="223">
        <v>240</v>
      </c>
      <c r="N20" s="223">
        <v>147.69999999999999</v>
      </c>
      <c r="O20" s="223" t="s">
        <v>460</v>
      </c>
      <c r="P20" s="223" t="s">
        <v>38</v>
      </c>
      <c r="Q20" s="223" t="s">
        <v>2</v>
      </c>
      <c r="R20" s="223" t="s">
        <v>38</v>
      </c>
      <c r="S20" s="226" t="s">
        <v>659</v>
      </c>
      <c r="T20" s="221" t="s">
        <v>660</v>
      </c>
    </row>
    <row r="21" spans="1:20" ht="25.5" x14ac:dyDescent="0.25">
      <c r="A21" s="244">
        <v>14</v>
      </c>
      <c r="B21" s="218" t="s">
        <v>580</v>
      </c>
      <c r="C21" s="219">
        <v>3</v>
      </c>
      <c r="D21" s="219">
        <v>36</v>
      </c>
      <c r="E21" s="219"/>
      <c r="F21" s="219">
        <v>3</v>
      </c>
      <c r="G21" s="219"/>
      <c r="H21" s="219">
        <v>1963</v>
      </c>
      <c r="I21" s="219">
        <v>1579.88</v>
      </c>
      <c r="J21" s="219">
        <v>1465.88</v>
      </c>
      <c r="K21" s="219">
        <v>914</v>
      </c>
      <c r="L21" s="219">
        <v>12</v>
      </c>
      <c r="M21" s="219">
        <v>12</v>
      </c>
      <c r="N21" s="219">
        <v>114</v>
      </c>
      <c r="O21" s="219"/>
      <c r="P21" s="219"/>
      <c r="Q21" s="219"/>
      <c r="R21" s="219"/>
      <c r="S21" s="225">
        <v>2019</v>
      </c>
      <c r="T21" s="221" t="s">
        <v>661</v>
      </c>
    </row>
    <row r="22" spans="1:20" ht="25.5" x14ac:dyDescent="0.25">
      <c r="A22" s="243">
        <v>15</v>
      </c>
      <c r="B22" s="229" t="s">
        <v>579</v>
      </c>
      <c r="C22" s="219">
        <v>5</v>
      </c>
      <c r="D22" s="219">
        <v>66</v>
      </c>
      <c r="E22" s="219">
        <v>2</v>
      </c>
      <c r="F22" s="219">
        <v>4</v>
      </c>
      <c r="G22" s="219"/>
      <c r="H22" s="219">
        <v>1968</v>
      </c>
      <c r="I22" s="219">
        <v>3235.2</v>
      </c>
      <c r="J22" s="219">
        <v>2969.4</v>
      </c>
      <c r="K22" s="219">
        <v>1169</v>
      </c>
      <c r="L22" s="219">
        <v>852.5</v>
      </c>
      <c r="M22" s="219">
        <v>852.5</v>
      </c>
      <c r="N22" s="219">
        <v>265.8</v>
      </c>
      <c r="O22" s="219"/>
      <c r="P22" s="219"/>
      <c r="Q22" s="219"/>
      <c r="R22" s="219"/>
      <c r="S22" s="225">
        <v>2019</v>
      </c>
      <c r="T22" s="221" t="s">
        <v>661</v>
      </c>
    </row>
    <row r="23" spans="1:20" ht="25.5" x14ac:dyDescent="0.25">
      <c r="A23" s="244">
        <v>16</v>
      </c>
      <c r="B23" s="218" t="s">
        <v>578</v>
      </c>
      <c r="C23" s="219">
        <v>2</v>
      </c>
      <c r="D23" s="219">
        <v>16</v>
      </c>
      <c r="E23" s="219"/>
      <c r="F23" s="219">
        <v>2</v>
      </c>
      <c r="G23" s="219"/>
      <c r="H23" s="219">
        <v>1961</v>
      </c>
      <c r="I23" s="219">
        <v>706.6</v>
      </c>
      <c r="J23" s="223">
        <v>657.7</v>
      </c>
      <c r="K23" s="219">
        <v>613</v>
      </c>
      <c r="L23" s="219">
        <v>12</v>
      </c>
      <c r="M23" s="219">
        <v>12</v>
      </c>
      <c r="N23" s="219">
        <v>48.9</v>
      </c>
      <c r="O23" s="219" t="s">
        <v>459</v>
      </c>
      <c r="P23" s="219" t="s">
        <v>38</v>
      </c>
      <c r="Q23" s="219" t="s">
        <v>93</v>
      </c>
      <c r="R23" s="219" t="s">
        <v>38</v>
      </c>
      <c r="S23" s="225">
        <v>2017</v>
      </c>
      <c r="T23" s="221" t="s">
        <v>662</v>
      </c>
    </row>
    <row r="24" spans="1:20" x14ac:dyDescent="0.25">
      <c r="A24" s="243">
        <v>17</v>
      </c>
      <c r="B24" s="218" t="s">
        <v>577</v>
      </c>
      <c r="C24" s="219">
        <v>9</v>
      </c>
      <c r="D24" s="219">
        <v>96</v>
      </c>
      <c r="E24" s="219"/>
      <c r="F24" s="219">
        <v>1</v>
      </c>
      <c r="G24" s="219">
        <v>2</v>
      </c>
      <c r="H24" s="219">
        <v>2000</v>
      </c>
      <c r="I24" s="219">
        <v>4992.6000000000004</v>
      </c>
      <c r="J24" s="219">
        <v>4117.6000000000004</v>
      </c>
      <c r="K24" s="219">
        <v>616</v>
      </c>
      <c r="L24" s="219">
        <v>734.2</v>
      </c>
      <c r="M24" s="219">
        <v>734.2</v>
      </c>
      <c r="N24" s="219">
        <v>875</v>
      </c>
      <c r="O24" s="219" t="s">
        <v>218</v>
      </c>
      <c r="P24" s="219" t="s">
        <v>38</v>
      </c>
      <c r="Q24" s="219" t="s">
        <v>2</v>
      </c>
      <c r="R24" s="219" t="s">
        <v>38</v>
      </c>
      <c r="S24" s="225">
        <v>2015</v>
      </c>
      <c r="T24" s="221" t="s">
        <v>658</v>
      </c>
    </row>
    <row r="25" spans="1:20" ht="25.5" x14ac:dyDescent="0.25">
      <c r="A25" s="244">
        <v>18</v>
      </c>
      <c r="B25" s="218" t="s">
        <v>576</v>
      </c>
      <c r="C25" s="219">
        <v>2</v>
      </c>
      <c r="D25" s="219">
        <v>16</v>
      </c>
      <c r="E25" s="219"/>
      <c r="F25" s="219">
        <v>2</v>
      </c>
      <c r="G25" s="219"/>
      <c r="H25" s="219">
        <v>1961</v>
      </c>
      <c r="I25" s="219">
        <v>683</v>
      </c>
      <c r="J25" s="219">
        <v>637.1</v>
      </c>
      <c r="K25" s="219">
        <v>624</v>
      </c>
      <c r="L25" s="219">
        <v>12</v>
      </c>
      <c r="M25" s="219">
        <v>12</v>
      </c>
      <c r="N25" s="219">
        <v>45.9</v>
      </c>
      <c r="O25" s="219" t="s">
        <v>459</v>
      </c>
      <c r="P25" s="219" t="s">
        <v>38</v>
      </c>
      <c r="Q25" s="219" t="s">
        <v>93</v>
      </c>
      <c r="R25" s="219" t="s">
        <v>38</v>
      </c>
      <c r="S25" s="225">
        <v>2017</v>
      </c>
      <c r="T25" s="221" t="s">
        <v>662</v>
      </c>
    </row>
    <row r="26" spans="1:20" ht="25.5" x14ac:dyDescent="0.25">
      <c r="A26" s="243">
        <v>19</v>
      </c>
      <c r="B26" s="218" t="s">
        <v>575</v>
      </c>
      <c r="C26" s="219">
        <v>2</v>
      </c>
      <c r="D26" s="219">
        <v>16</v>
      </c>
      <c r="E26" s="219"/>
      <c r="F26" s="219">
        <v>2</v>
      </c>
      <c r="G26" s="219"/>
      <c r="H26" s="219">
        <v>1961</v>
      </c>
      <c r="I26" s="219">
        <v>685.3</v>
      </c>
      <c r="J26" s="219">
        <v>637.70000000000005</v>
      </c>
      <c r="K26" s="219">
        <v>589</v>
      </c>
      <c r="L26" s="219">
        <v>12</v>
      </c>
      <c r="M26" s="219">
        <v>12</v>
      </c>
      <c r="N26" s="219">
        <v>47.6</v>
      </c>
      <c r="O26" s="219" t="s">
        <v>459</v>
      </c>
      <c r="P26" s="219" t="s">
        <v>38</v>
      </c>
      <c r="Q26" s="219" t="s">
        <v>93</v>
      </c>
      <c r="R26" s="219" t="s">
        <v>38</v>
      </c>
      <c r="S26" s="226">
        <v>2017</v>
      </c>
      <c r="T26" s="221" t="s">
        <v>662</v>
      </c>
    </row>
    <row r="27" spans="1:20" ht="38.25" x14ac:dyDescent="0.25">
      <c r="A27" s="244">
        <v>20</v>
      </c>
      <c r="B27" s="222" t="s">
        <v>574</v>
      </c>
      <c r="C27" s="223">
        <v>2</v>
      </c>
      <c r="D27" s="223">
        <v>16</v>
      </c>
      <c r="E27" s="223"/>
      <c r="F27" s="223">
        <v>2</v>
      </c>
      <c r="G27" s="223"/>
      <c r="H27" s="223">
        <v>1961</v>
      </c>
      <c r="I27" s="223">
        <v>680.9</v>
      </c>
      <c r="J27" s="223">
        <v>633.70000000000005</v>
      </c>
      <c r="K27" s="223">
        <v>616</v>
      </c>
      <c r="L27" s="223">
        <v>12</v>
      </c>
      <c r="M27" s="223">
        <v>12</v>
      </c>
      <c r="N27" s="223">
        <v>47.2</v>
      </c>
      <c r="O27" s="223" t="s">
        <v>459</v>
      </c>
      <c r="P27" s="223" t="s">
        <v>38</v>
      </c>
      <c r="Q27" s="223" t="s">
        <v>93</v>
      </c>
      <c r="R27" s="223" t="s">
        <v>38</v>
      </c>
      <c r="S27" s="226" t="s">
        <v>663</v>
      </c>
      <c r="T27" s="221" t="s">
        <v>664</v>
      </c>
    </row>
    <row r="28" spans="1:20" ht="38.25" x14ac:dyDescent="0.25">
      <c r="A28" s="243">
        <v>21</v>
      </c>
      <c r="B28" s="222" t="s">
        <v>573</v>
      </c>
      <c r="C28" s="223">
        <v>2</v>
      </c>
      <c r="D28" s="223">
        <v>16</v>
      </c>
      <c r="E28" s="223"/>
      <c r="F28" s="223">
        <v>2</v>
      </c>
      <c r="G28" s="223"/>
      <c r="H28" s="223">
        <v>1963</v>
      </c>
      <c r="I28" s="223">
        <v>687</v>
      </c>
      <c r="J28" s="223">
        <v>638.6</v>
      </c>
      <c r="K28" s="223">
        <v>605</v>
      </c>
      <c r="L28" s="223">
        <v>12</v>
      </c>
      <c r="M28" s="223">
        <v>12</v>
      </c>
      <c r="N28" s="223">
        <v>48.4</v>
      </c>
      <c r="O28" s="223" t="s">
        <v>459</v>
      </c>
      <c r="P28" s="223" t="s">
        <v>38</v>
      </c>
      <c r="Q28" s="223" t="s">
        <v>93</v>
      </c>
      <c r="R28" s="223" t="s">
        <v>38</v>
      </c>
      <c r="S28" s="226" t="s">
        <v>665</v>
      </c>
      <c r="T28" s="221" t="s">
        <v>666</v>
      </c>
    </row>
    <row r="29" spans="1:20" ht="51" x14ac:dyDescent="0.25">
      <c r="A29" s="244">
        <v>22</v>
      </c>
      <c r="B29" s="218" t="s">
        <v>667</v>
      </c>
      <c r="C29" s="219">
        <v>3</v>
      </c>
      <c r="D29" s="219">
        <v>33</v>
      </c>
      <c r="E29" s="219"/>
      <c r="F29" s="219">
        <v>1</v>
      </c>
      <c r="G29" s="219"/>
      <c r="H29" s="219">
        <v>1963</v>
      </c>
      <c r="I29" s="219">
        <v>894.4</v>
      </c>
      <c r="J29" s="219">
        <v>853.3</v>
      </c>
      <c r="K29" s="219">
        <v>692.6</v>
      </c>
      <c r="L29" s="219">
        <v>0</v>
      </c>
      <c r="M29" s="219">
        <v>0</v>
      </c>
      <c r="N29" s="219">
        <v>41.1</v>
      </c>
      <c r="O29" s="219" t="s">
        <v>218</v>
      </c>
      <c r="P29" s="219" t="s">
        <v>38</v>
      </c>
      <c r="Q29" s="219" t="s">
        <v>93</v>
      </c>
      <c r="R29" s="219" t="s">
        <v>38</v>
      </c>
      <c r="S29" s="226" t="s">
        <v>668</v>
      </c>
      <c r="T29" s="221" t="s">
        <v>669</v>
      </c>
    </row>
    <row r="30" spans="1:20" ht="38.25" x14ac:dyDescent="0.25">
      <c r="A30" s="243">
        <v>23</v>
      </c>
      <c r="B30" s="218" t="s">
        <v>478</v>
      </c>
      <c r="C30" s="223">
        <v>5</v>
      </c>
      <c r="D30" s="223">
        <v>89</v>
      </c>
      <c r="E30" s="223"/>
      <c r="F30" s="223">
        <v>6</v>
      </c>
      <c r="G30" s="223"/>
      <c r="H30" s="223">
        <v>1975</v>
      </c>
      <c r="I30" s="223">
        <v>4601.1000000000004</v>
      </c>
      <c r="J30" s="223">
        <v>4276.6000000000004</v>
      </c>
      <c r="K30" s="223">
        <v>1547</v>
      </c>
      <c r="L30" s="223">
        <v>1160.9000000000001</v>
      </c>
      <c r="M30" s="223">
        <v>1160.9000000000001</v>
      </c>
      <c r="N30" s="223">
        <v>324.5</v>
      </c>
      <c r="O30" s="223" t="s">
        <v>218</v>
      </c>
      <c r="P30" s="223" t="s">
        <v>38</v>
      </c>
      <c r="Q30" s="223" t="s">
        <v>93</v>
      </c>
      <c r="R30" s="223" t="s">
        <v>38</v>
      </c>
      <c r="S30" s="232" t="s">
        <v>670</v>
      </c>
      <c r="T30" s="236" t="s">
        <v>671</v>
      </c>
    </row>
    <row r="31" spans="1:20" ht="64.5" customHeight="1" x14ac:dyDescent="0.25">
      <c r="A31" s="244">
        <v>24</v>
      </c>
      <c r="B31" s="229" t="s">
        <v>591</v>
      </c>
      <c r="C31" s="223">
        <v>5</v>
      </c>
      <c r="D31" s="223">
        <v>114</v>
      </c>
      <c r="E31" s="223">
        <v>1</v>
      </c>
      <c r="F31" s="223">
        <v>5</v>
      </c>
      <c r="G31" s="223"/>
      <c r="H31" s="223">
        <v>1977</v>
      </c>
      <c r="I31" s="223">
        <v>5265.6</v>
      </c>
      <c r="J31" s="223">
        <v>4260</v>
      </c>
      <c r="K31" s="223">
        <v>1865</v>
      </c>
      <c r="L31" s="223">
        <v>643.9</v>
      </c>
      <c r="M31" s="223">
        <v>643.9</v>
      </c>
      <c r="N31" s="223">
        <v>651.79999999999995</v>
      </c>
      <c r="O31" s="223" t="s">
        <v>218</v>
      </c>
      <c r="P31" s="223" t="s">
        <v>38</v>
      </c>
      <c r="Q31" s="223" t="s">
        <v>93</v>
      </c>
      <c r="R31" s="223" t="s">
        <v>38</v>
      </c>
      <c r="S31" s="237" t="s">
        <v>672</v>
      </c>
      <c r="T31" s="221" t="s">
        <v>673</v>
      </c>
    </row>
    <row r="32" spans="1:20" ht="51.75" customHeight="1" x14ac:dyDescent="0.25">
      <c r="A32" s="243">
        <v>25</v>
      </c>
      <c r="B32" s="222" t="s">
        <v>590</v>
      </c>
      <c r="C32" s="223">
        <v>5</v>
      </c>
      <c r="D32" s="223">
        <v>100</v>
      </c>
      <c r="E32" s="223"/>
      <c r="F32" s="223">
        <v>6</v>
      </c>
      <c r="G32" s="223"/>
      <c r="H32" s="223">
        <v>1975</v>
      </c>
      <c r="I32" s="223">
        <v>4945.1000000000004</v>
      </c>
      <c r="J32" s="223">
        <v>4552.2</v>
      </c>
      <c r="K32" s="223">
        <v>1723</v>
      </c>
      <c r="L32" s="223">
        <v>1233.3</v>
      </c>
      <c r="M32" s="223">
        <v>1233.3</v>
      </c>
      <c r="N32" s="223">
        <v>392.9</v>
      </c>
      <c r="O32" s="223" t="s">
        <v>460</v>
      </c>
      <c r="P32" s="223" t="s">
        <v>38</v>
      </c>
      <c r="Q32" s="223" t="s">
        <v>93</v>
      </c>
      <c r="R32" s="223" t="s">
        <v>38</v>
      </c>
      <c r="S32" s="237" t="s">
        <v>674</v>
      </c>
      <c r="T32" s="221" t="s">
        <v>675</v>
      </c>
    </row>
    <row r="33" spans="1:20" ht="51" x14ac:dyDescent="0.25">
      <c r="A33" s="244">
        <v>26</v>
      </c>
      <c r="B33" s="222" t="s">
        <v>476</v>
      </c>
      <c r="C33" s="223">
        <v>9</v>
      </c>
      <c r="D33" s="223">
        <v>233</v>
      </c>
      <c r="E33" s="223">
        <v>1</v>
      </c>
      <c r="F33" s="223">
        <v>2</v>
      </c>
      <c r="G33" s="223">
        <v>2</v>
      </c>
      <c r="H33" s="223">
        <v>1988</v>
      </c>
      <c r="I33" s="223">
        <v>10194.5</v>
      </c>
      <c r="J33" s="223">
        <v>8358.5</v>
      </c>
      <c r="K33" s="223">
        <v>1314</v>
      </c>
      <c r="L33" s="223">
        <v>1347.7</v>
      </c>
      <c r="M33" s="223">
        <v>1347.7</v>
      </c>
      <c r="N33" s="223">
        <v>1836</v>
      </c>
      <c r="O33" s="223" t="s">
        <v>475</v>
      </c>
      <c r="P33" s="223" t="s">
        <v>220</v>
      </c>
      <c r="Q33" s="223" t="s">
        <v>2</v>
      </c>
      <c r="R33" s="223" t="s">
        <v>38</v>
      </c>
      <c r="S33" s="237" t="s">
        <v>676</v>
      </c>
      <c r="T33" s="221" t="s">
        <v>677</v>
      </c>
    </row>
    <row r="34" spans="1:20" ht="63.75" x14ac:dyDescent="0.25">
      <c r="A34" s="243">
        <v>27</v>
      </c>
      <c r="B34" s="222" t="s">
        <v>474</v>
      </c>
      <c r="C34" s="223">
        <v>5</v>
      </c>
      <c r="D34" s="223">
        <v>68</v>
      </c>
      <c r="E34" s="223">
        <v>1</v>
      </c>
      <c r="F34" s="223">
        <v>5</v>
      </c>
      <c r="G34" s="223"/>
      <c r="H34" s="223">
        <v>1978</v>
      </c>
      <c r="I34" s="223">
        <v>4250.17</v>
      </c>
      <c r="J34" s="223">
        <v>3681.87</v>
      </c>
      <c r="K34" s="223">
        <v>1499</v>
      </c>
      <c r="L34" s="223">
        <v>1089.0999999999999</v>
      </c>
      <c r="M34" s="223">
        <v>1089.0999999999999</v>
      </c>
      <c r="N34" s="223">
        <v>568.29999999999995</v>
      </c>
      <c r="O34" s="223" t="s">
        <v>218</v>
      </c>
      <c r="P34" s="223" t="s">
        <v>38</v>
      </c>
      <c r="Q34" s="223" t="s">
        <v>93</v>
      </c>
      <c r="R34" s="223" t="s">
        <v>38</v>
      </c>
      <c r="S34" s="237" t="s">
        <v>678</v>
      </c>
      <c r="T34" s="221" t="s">
        <v>679</v>
      </c>
    </row>
    <row r="35" spans="1:20" ht="38.25" x14ac:dyDescent="0.25">
      <c r="A35" s="244">
        <v>28</v>
      </c>
      <c r="B35" s="222" t="s">
        <v>473</v>
      </c>
      <c r="C35" s="223">
        <v>9</v>
      </c>
      <c r="D35" s="223">
        <v>174</v>
      </c>
      <c r="E35" s="223">
        <v>2</v>
      </c>
      <c r="F35" s="223">
        <v>5</v>
      </c>
      <c r="G35" s="223">
        <v>5</v>
      </c>
      <c r="H35" s="223">
        <v>1993</v>
      </c>
      <c r="I35" s="223">
        <v>11634.7</v>
      </c>
      <c r="J35" s="223">
        <v>10445.6</v>
      </c>
      <c r="K35" s="223">
        <v>1459</v>
      </c>
      <c r="L35" s="223">
        <v>1990.3</v>
      </c>
      <c r="M35" s="223">
        <v>1990.3</v>
      </c>
      <c r="N35" s="223">
        <v>1211.2</v>
      </c>
      <c r="O35" s="223" t="s">
        <v>460</v>
      </c>
      <c r="P35" s="223" t="s">
        <v>38</v>
      </c>
      <c r="Q35" s="223" t="s">
        <v>2</v>
      </c>
      <c r="R35" s="223" t="s">
        <v>38</v>
      </c>
      <c r="S35" s="237" t="s">
        <v>680</v>
      </c>
      <c r="T35" s="221" t="s">
        <v>681</v>
      </c>
    </row>
    <row r="36" spans="1:20" ht="63.75" x14ac:dyDescent="0.25">
      <c r="A36" s="243">
        <v>29</v>
      </c>
      <c r="B36" s="222" t="s">
        <v>472</v>
      </c>
      <c r="C36" s="223">
        <v>9</v>
      </c>
      <c r="D36" s="223">
        <v>216</v>
      </c>
      <c r="E36" s="223"/>
      <c r="F36" s="223">
        <v>4</v>
      </c>
      <c r="G36" s="223">
        <v>4</v>
      </c>
      <c r="H36" s="223">
        <v>1990</v>
      </c>
      <c r="I36" s="223">
        <v>9182.9</v>
      </c>
      <c r="J36" s="223">
        <v>7618.5</v>
      </c>
      <c r="K36" s="223">
        <v>1196</v>
      </c>
      <c r="L36" s="223">
        <v>970</v>
      </c>
      <c r="M36" s="223">
        <v>970</v>
      </c>
      <c r="N36" s="223">
        <v>1564.4</v>
      </c>
      <c r="O36" s="223" t="s">
        <v>471</v>
      </c>
      <c r="P36" s="223" t="s">
        <v>220</v>
      </c>
      <c r="Q36" s="223" t="s">
        <v>2</v>
      </c>
      <c r="R36" s="223" t="s">
        <v>38</v>
      </c>
      <c r="S36" s="237" t="s">
        <v>682</v>
      </c>
      <c r="T36" s="221" t="s">
        <v>683</v>
      </c>
    </row>
    <row r="37" spans="1:20" ht="25.5" x14ac:dyDescent="0.25">
      <c r="A37" s="244">
        <v>30</v>
      </c>
      <c r="B37" s="222" t="s">
        <v>589</v>
      </c>
      <c r="C37" s="223">
        <v>10</v>
      </c>
      <c r="D37" s="223">
        <v>120</v>
      </c>
      <c r="E37" s="223">
        <v>1</v>
      </c>
      <c r="F37" s="223">
        <v>2</v>
      </c>
      <c r="G37" s="223">
        <v>2</v>
      </c>
      <c r="H37" s="223">
        <v>1992</v>
      </c>
      <c r="I37" s="223">
        <v>5603.8</v>
      </c>
      <c r="J37" s="223">
        <v>4731.1000000000004</v>
      </c>
      <c r="K37" s="223">
        <v>652</v>
      </c>
      <c r="L37" s="223">
        <v>632.79999999999995</v>
      </c>
      <c r="M37" s="223">
        <v>632.79999999999995</v>
      </c>
      <c r="N37" s="223">
        <v>872.7</v>
      </c>
      <c r="O37" s="223" t="s">
        <v>218</v>
      </c>
      <c r="P37" s="223" t="s">
        <v>220</v>
      </c>
      <c r="Q37" s="223" t="s">
        <v>2</v>
      </c>
      <c r="R37" s="223" t="s">
        <v>38</v>
      </c>
      <c r="S37" s="237" t="s">
        <v>684</v>
      </c>
      <c r="T37" s="221" t="s">
        <v>685</v>
      </c>
    </row>
    <row r="38" spans="1:20" ht="38.25" x14ac:dyDescent="0.25">
      <c r="A38" s="243">
        <v>31</v>
      </c>
      <c r="B38" s="222" t="s">
        <v>470</v>
      </c>
      <c r="C38" s="223">
        <v>5</v>
      </c>
      <c r="D38" s="223">
        <v>70</v>
      </c>
      <c r="E38" s="223"/>
      <c r="F38" s="223">
        <v>5</v>
      </c>
      <c r="G38" s="223"/>
      <c r="H38" s="223">
        <v>1983</v>
      </c>
      <c r="I38" s="223">
        <v>4176.76</v>
      </c>
      <c r="J38" s="223">
        <v>3717.66</v>
      </c>
      <c r="K38" s="223">
        <v>2748</v>
      </c>
      <c r="L38" s="223">
        <v>1407.7</v>
      </c>
      <c r="M38" s="223">
        <v>1407.7</v>
      </c>
      <c r="N38" s="223">
        <v>459.1</v>
      </c>
      <c r="O38" s="223" t="s">
        <v>460</v>
      </c>
      <c r="P38" s="223" t="s">
        <v>38</v>
      </c>
      <c r="Q38" s="223" t="s">
        <v>93</v>
      </c>
      <c r="R38" s="223" t="s">
        <v>38</v>
      </c>
      <c r="S38" s="237" t="s">
        <v>686</v>
      </c>
      <c r="T38" s="221" t="s">
        <v>687</v>
      </c>
    </row>
    <row r="39" spans="1:20" ht="51" x14ac:dyDescent="0.25">
      <c r="A39" s="244">
        <v>32</v>
      </c>
      <c r="B39" s="238" t="s">
        <v>588</v>
      </c>
      <c r="C39" s="223">
        <v>9</v>
      </c>
      <c r="D39" s="223">
        <v>105</v>
      </c>
      <c r="E39" s="223">
        <v>2</v>
      </c>
      <c r="F39" s="223">
        <v>2</v>
      </c>
      <c r="G39" s="223">
        <v>2</v>
      </c>
      <c r="H39" s="223">
        <v>1985</v>
      </c>
      <c r="I39" s="223">
        <v>4622.3999999999996</v>
      </c>
      <c r="J39" s="223">
        <v>3951</v>
      </c>
      <c r="K39" s="223">
        <v>686</v>
      </c>
      <c r="L39" s="223">
        <v>705</v>
      </c>
      <c r="M39" s="223">
        <v>705</v>
      </c>
      <c r="N39" s="223">
        <v>671.4</v>
      </c>
      <c r="O39" s="223" t="s">
        <v>218</v>
      </c>
      <c r="P39" s="223" t="s">
        <v>38</v>
      </c>
      <c r="Q39" s="223" t="s">
        <v>2</v>
      </c>
      <c r="R39" s="223" t="s">
        <v>38</v>
      </c>
      <c r="S39" s="237" t="s">
        <v>688</v>
      </c>
      <c r="T39" s="221" t="s">
        <v>689</v>
      </c>
    </row>
    <row r="40" spans="1:20" ht="51" x14ac:dyDescent="0.25">
      <c r="A40" s="243">
        <v>33</v>
      </c>
      <c r="B40" s="222" t="s">
        <v>468</v>
      </c>
      <c r="C40" s="223">
        <v>10</v>
      </c>
      <c r="D40" s="223">
        <v>119</v>
      </c>
      <c r="E40" s="223">
        <v>1</v>
      </c>
      <c r="F40" s="223">
        <v>3</v>
      </c>
      <c r="G40" s="223">
        <v>3</v>
      </c>
      <c r="H40" s="223">
        <v>1995</v>
      </c>
      <c r="I40" s="223">
        <v>8094.6</v>
      </c>
      <c r="J40" s="223">
        <v>7192.4</v>
      </c>
      <c r="K40" s="223">
        <v>930</v>
      </c>
      <c r="L40" s="223">
        <v>720</v>
      </c>
      <c r="M40" s="223">
        <v>720</v>
      </c>
      <c r="N40" s="223">
        <v>913</v>
      </c>
      <c r="O40" s="223" t="s">
        <v>218</v>
      </c>
      <c r="P40" s="223" t="s">
        <v>467</v>
      </c>
      <c r="Q40" s="223" t="s">
        <v>2</v>
      </c>
      <c r="R40" s="223" t="s">
        <v>38</v>
      </c>
      <c r="S40" s="237" t="s">
        <v>690</v>
      </c>
      <c r="T40" s="221" t="s">
        <v>691</v>
      </c>
    </row>
    <row r="41" spans="1:20" ht="25.5" x14ac:dyDescent="0.25">
      <c r="A41" s="244">
        <v>34</v>
      </c>
      <c r="B41" s="218" t="s">
        <v>466</v>
      </c>
      <c r="C41" s="219">
        <v>5</v>
      </c>
      <c r="D41" s="219">
        <v>80</v>
      </c>
      <c r="E41" s="219"/>
      <c r="F41" s="219">
        <v>5</v>
      </c>
      <c r="G41" s="219"/>
      <c r="H41" s="219">
        <v>1984</v>
      </c>
      <c r="I41" s="219">
        <v>4883.6000000000004</v>
      </c>
      <c r="J41" s="219">
        <v>4467.8</v>
      </c>
      <c r="K41" s="219">
        <v>1743</v>
      </c>
      <c r="L41" s="219">
        <v>1016.4</v>
      </c>
      <c r="M41" s="219">
        <v>1016.4</v>
      </c>
      <c r="N41" s="219">
        <v>415.8</v>
      </c>
      <c r="O41" s="219" t="s">
        <v>460</v>
      </c>
      <c r="P41" s="219" t="s">
        <v>38</v>
      </c>
      <c r="Q41" s="219" t="s">
        <v>93</v>
      </c>
      <c r="R41" s="219" t="s">
        <v>38</v>
      </c>
      <c r="S41" s="237">
        <v>2016</v>
      </c>
      <c r="T41" s="221" t="s">
        <v>692</v>
      </c>
    </row>
    <row r="42" spans="1:20" x14ac:dyDescent="0.25">
      <c r="A42" s="243">
        <v>35</v>
      </c>
      <c r="B42" s="222" t="s">
        <v>587</v>
      </c>
      <c r="C42" s="223">
        <v>5</v>
      </c>
      <c r="D42" s="223">
        <v>58</v>
      </c>
      <c r="E42" s="223"/>
      <c r="F42" s="223">
        <v>2</v>
      </c>
      <c r="G42" s="223"/>
      <c r="H42" s="223">
        <v>1985</v>
      </c>
      <c r="I42" s="223">
        <v>2198.6999999999998</v>
      </c>
      <c r="J42" s="223">
        <v>1877.9</v>
      </c>
      <c r="K42" s="223">
        <v>770</v>
      </c>
      <c r="L42" s="223">
        <v>1339.7</v>
      </c>
      <c r="M42" s="223">
        <v>1339.7</v>
      </c>
      <c r="N42" s="223">
        <v>320.8</v>
      </c>
      <c r="O42" s="223" t="s">
        <v>460</v>
      </c>
      <c r="P42" s="223" t="s">
        <v>38</v>
      </c>
      <c r="Q42" s="223" t="s">
        <v>93</v>
      </c>
      <c r="R42" s="223" t="s">
        <v>38</v>
      </c>
      <c r="S42" s="237" t="s">
        <v>465</v>
      </c>
      <c r="T42" s="221" t="s">
        <v>581</v>
      </c>
    </row>
    <row r="43" spans="1:20" ht="51" x14ac:dyDescent="0.25">
      <c r="A43" s="244">
        <v>36</v>
      </c>
      <c r="B43" s="222" t="s">
        <v>477</v>
      </c>
      <c r="C43" s="223">
        <v>10</v>
      </c>
      <c r="D43" s="223">
        <v>149</v>
      </c>
      <c r="E43" s="223">
        <v>1</v>
      </c>
      <c r="F43" s="223">
        <v>4</v>
      </c>
      <c r="G43" s="223">
        <v>4</v>
      </c>
      <c r="H43" s="223">
        <v>1995</v>
      </c>
      <c r="I43" s="223">
        <v>10692.8</v>
      </c>
      <c r="J43" s="223">
        <v>9522.6</v>
      </c>
      <c r="K43" s="223">
        <v>1400</v>
      </c>
      <c r="L43" s="223">
        <v>1319.5</v>
      </c>
      <c r="M43" s="223">
        <v>1319.5</v>
      </c>
      <c r="N43" s="223">
        <v>1166.7</v>
      </c>
      <c r="O43" s="223" t="s">
        <v>471</v>
      </c>
      <c r="P43" s="223" t="s">
        <v>220</v>
      </c>
      <c r="Q43" s="223" t="s">
        <v>2</v>
      </c>
      <c r="R43" s="223" t="s">
        <v>38</v>
      </c>
      <c r="S43" s="226" t="s">
        <v>693</v>
      </c>
      <c r="T43" s="221" t="s">
        <v>694</v>
      </c>
    </row>
    <row r="44" spans="1:20" ht="89.25" x14ac:dyDescent="0.25">
      <c r="A44" s="243">
        <v>37</v>
      </c>
      <c r="B44" s="222" t="s">
        <v>586</v>
      </c>
      <c r="C44" s="223">
        <v>10</v>
      </c>
      <c r="D44" s="223">
        <v>189</v>
      </c>
      <c r="E44" s="223">
        <v>1</v>
      </c>
      <c r="F44" s="223">
        <v>5</v>
      </c>
      <c r="G44" s="223">
        <v>5</v>
      </c>
      <c r="H44" s="223">
        <v>1996</v>
      </c>
      <c r="I44" s="223">
        <v>13695.9</v>
      </c>
      <c r="J44" s="223">
        <v>12020.6</v>
      </c>
      <c r="K44" s="223">
        <v>1730</v>
      </c>
      <c r="L44" s="223">
        <v>1678.3</v>
      </c>
      <c r="M44" s="223">
        <v>1678.3</v>
      </c>
      <c r="N44" s="223">
        <v>1675.3</v>
      </c>
      <c r="O44" s="223" t="s">
        <v>471</v>
      </c>
      <c r="P44" s="223" t="s">
        <v>220</v>
      </c>
      <c r="Q44" s="223" t="s">
        <v>2</v>
      </c>
      <c r="R44" s="223" t="s">
        <v>38</v>
      </c>
      <c r="S44" s="226" t="s">
        <v>695</v>
      </c>
      <c r="T44" s="221" t="s">
        <v>696</v>
      </c>
    </row>
    <row r="45" spans="1:20" x14ac:dyDescent="0.25">
      <c r="A45" s="244">
        <v>38</v>
      </c>
      <c r="B45" s="218" t="s">
        <v>618</v>
      </c>
      <c r="C45" s="219">
        <v>2</v>
      </c>
      <c r="D45" s="219">
        <v>12</v>
      </c>
      <c r="E45" s="219"/>
      <c r="F45" s="219">
        <v>2</v>
      </c>
      <c r="G45" s="219"/>
      <c r="H45" s="219">
        <v>1953</v>
      </c>
      <c r="I45" s="219">
        <v>740.4</v>
      </c>
      <c r="J45" s="219">
        <v>669</v>
      </c>
      <c r="K45" s="219">
        <v>352</v>
      </c>
      <c r="L45" s="219">
        <v>3</v>
      </c>
      <c r="M45" s="219">
        <v>3</v>
      </c>
      <c r="N45" s="219">
        <v>71.400000000000006</v>
      </c>
      <c r="O45" s="219" t="s">
        <v>459</v>
      </c>
      <c r="P45" s="219" t="s">
        <v>38</v>
      </c>
      <c r="Q45" s="219" t="s">
        <v>93</v>
      </c>
      <c r="R45" s="219" t="s">
        <v>38</v>
      </c>
      <c r="S45" s="226"/>
      <c r="T45" s="221"/>
    </row>
    <row r="46" spans="1:20" x14ac:dyDescent="0.25">
      <c r="A46" s="243">
        <v>39</v>
      </c>
      <c r="B46" s="218" t="s">
        <v>617</v>
      </c>
      <c r="C46" s="219">
        <v>2</v>
      </c>
      <c r="D46" s="219">
        <v>16</v>
      </c>
      <c r="E46" s="219"/>
      <c r="F46" s="219">
        <v>2</v>
      </c>
      <c r="G46" s="219"/>
      <c r="H46" s="219">
        <v>1965</v>
      </c>
      <c r="I46" s="219">
        <v>693.4</v>
      </c>
      <c r="J46" s="219">
        <v>644.20000000000005</v>
      </c>
      <c r="K46" s="219">
        <v>615</v>
      </c>
      <c r="L46" s="219">
        <v>0</v>
      </c>
      <c r="M46" s="219">
        <v>0</v>
      </c>
      <c r="N46" s="219">
        <v>49.2</v>
      </c>
      <c r="O46" s="219" t="s">
        <v>459</v>
      </c>
      <c r="P46" s="219" t="s">
        <v>38</v>
      </c>
      <c r="Q46" s="219" t="s">
        <v>93</v>
      </c>
      <c r="R46" s="219" t="s">
        <v>38</v>
      </c>
      <c r="S46" s="226"/>
      <c r="T46" s="221"/>
    </row>
    <row r="47" spans="1:20" ht="38.25" x14ac:dyDescent="0.25">
      <c r="A47" s="244">
        <v>40</v>
      </c>
      <c r="B47" s="218" t="s">
        <v>616</v>
      </c>
      <c r="C47" s="219">
        <v>5</v>
      </c>
      <c r="D47" s="219">
        <v>71</v>
      </c>
      <c r="E47" s="219"/>
      <c r="F47" s="219">
        <v>4</v>
      </c>
      <c r="G47" s="219"/>
      <c r="H47" s="219">
        <v>1967</v>
      </c>
      <c r="I47" s="219">
        <f>3380.1+90.9</f>
        <v>3471</v>
      </c>
      <c r="J47" s="219">
        <v>3195.8</v>
      </c>
      <c r="K47" s="219">
        <v>952</v>
      </c>
      <c r="L47" s="219">
        <v>667</v>
      </c>
      <c r="M47" s="219">
        <v>667</v>
      </c>
      <c r="N47" s="219">
        <v>275.2</v>
      </c>
      <c r="O47" s="219" t="s">
        <v>479</v>
      </c>
      <c r="P47" s="219" t="s">
        <v>38</v>
      </c>
      <c r="Q47" s="223" t="s">
        <v>2</v>
      </c>
      <c r="R47" s="223" t="s">
        <v>38</v>
      </c>
      <c r="S47" s="239" t="s">
        <v>697</v>
      </c>
      <c r="T47" s="240" t="s">
        <v>698</v>
      </c>
    </row>
    <row r="48" spans="1:20" ht="63.75" x14ac:dyDescent="0.25">
      <c r="A48" s="243">
        <v>41</v>
      </c>
      <c r="B48" s="222" t="s">
        <v>615</v>
      </c>
      <c r="C48" s="223">
        <v>3</v>
      </c>
      <c r="D48" s="223">
        <v>46</v>
      </c>
      <c r="E48" s="223"/>
      <c r="F48" s="223">
        <v>1</v>
      </c>
      <c r="G48" s="223"/>
      <c r="H48" s="223">
        <v>1967</v>
      </c>
      <c r="I48" s="223">
        <v>1348.6</v>
      </c>
      <c r="J48" s="223">
        <v>1249.4000000000001</v>
      </c>
      <c r="K48" s="223">
        <v>465</v>
      </c>
      <c r="L48" s="223">
        <v>3</v>
      </c>
      <c r="M48" s="223">
        <v>3</v>
      </c>
      <c r="N48" s="223">
        <v>99.2</v>
      </c>
      <c r="O48" s="223" t="s">
        <v>479</v>
      </c>
      <c r="P48" s="223" t="s">
        <v>38</v>
      </c>
      <c r="Q48" s="223" t="s">
        <v>2</v>
      </c>
      <c r="R48" s="223" t="s">
        <v>38</v>
      </c>
      <c r="S48" s="225" t="s">
        <v>699</v>
      </c>
      <c r="T48" s="221" t="s">
        <v>700</v>
      </c>
    </row>
    <row r="49" spans="1:20" ht="25.5" x14ac:dyDescent="0.25">
      <c r="A49" s="244">
        <v>42</v>
      </c>
      <c r="B49" s="218" t="s">
        <v>614</v>
      </c>
      <c r="C49" s="219">
        <v>2</v>
      </c>
      <c r="D49" s="219">
        <v>16</v>
      </c>
      <c r="E49" s="219"/>
      <c r="F49" s="219">
        <v>2</v>
      </c>
      <c r="G49" s="219"/>
      <c r="H49" s="219">
        <v>1967</v>
      </c>
      <c r="I49" s="219">
        <v>645.79999999999995</v>
      </c>
      <c r="J49" s="219">
        <v>601.29999999999995</v>
      </c>
      <c r="K49" s="219">
        <v>647</v>
      </c>
      <c r="L49" s="219">
        <v>0</v>
      </c>
      <c r="M49" s="219">
        <v>0</v>
      </c>
      <c r="N49" s="219">
        <v>44.5</v>
      </c>
      <c r="O49" s="219" t="s">
        <v>479</v>
      </c>
      <c r="P49" s="219" t="s">
        <v>38</v>
      </c>
      <c r="Q49" s="219" t="s">
        <v>93</v>
      </c>
      <c r="R49" s="219" t="s">
        <v>38</v>
      </c>
      <c r="S49" s="225">
        <v>2015</v>
      </c>
      <c r="T49" s="221" t="s">
        <v>595</v>
      </c>
    </row>
    <row r="50" spans="1:20" ht="25.5" x14ac:dyDescent="0.25">
      <c r="A50" s="243">
        <v>43</v>
      </c>
      <c r="B50" s="218" t="s">
        <v>613</v>
      </c>
      <c r="C50" s="219">
        <v>2</v>
      </c>
      <c r="D50" s="219">
        <v>8</v>
      </c>
      <c r="E50" s="219"/>
      <c r="F50" s="219">
        <v>1</v>
      </c>
      <c r="G50" s="219"/>
      <c r="H50" s="219">
        <v>1967</v>
      </c>
      <c r="I50" s="219">
        <v>482.5</v>
      </c>
      <c r="J50" s="219">
        <v>452.4</v>
      </c>
      <c r="K50" s="219">
        <v>415</v>
      </c>
      <c r="L50" s="219">
        <v>0</v>
      </c>
      <c r="M50" s="219">
        <v>0</v>
      </c>
      <c r="N50" s="219">
        <v>30.1</v>
      </c>
      <c r="O50" s="219" t="s">
        <v>479</v>
      </c>
      <c r="P50" s="219" t="s">
        <v>38</v>
      </c>
      <c r="Q50" s="219" t="s">
        <v>93</v>
      </c>
      <c r="R50" s="219" t="s">
        <v>38</v>
      </c>
      <c r="S50" s="225">
        <v>2015</v>
      </c>
      <c r="T50" s="221" t="s">
        <v>594</v>
      </c>
    </row>
    <row r="51" spans="1:20" ht="25.5" x14ac:dyDescent="0.25">
      <c r="A51" s="244">
        <v>44</v>
      </c>
      <c r="B51" s="218" t="s">
        <v>612</v>
      </c>
      <c r="C51" s="219">
        <v>2</v>
      </c>
      <c r="D51" s="219">
        <v>8</v>
      </c>
      <c r="E51" s="219"/>
      <c r="F51" s="219">
        <v>1</v>
      </c>
      <c r="G51" s="219"/>
      <c r="H51" s="219">
        <v>1967</v>
      </c>
      <c r="I51" s="219">
        <v>466.4</v>
      </c>
      <c r="J51" s="219">
        <v>436.6</v>
      </c>
      <c r="K51" s="219">
        <v>415</v>
      </c>
      <c r="L51" s="219">
        <v>0</v>
      </c>
      <c r="M51" s="219">
        <v>0</v>
      </c>
      <c r="N51" s="219">
        <v>29.8</v>
      </c>
      <c r="O51" s="219" t="s">
        <v>479</v>
      </c>
      <c r="P51" s="219" t="s">
        <v>38</v>
      </c>
      <c r="Q51" s="219" t="s">
        <v>93</v>
      </c>
      <c r="R51" s="219" t="s">
        <v>38</v>
      </c>
      <c r="S51" s="225">
        <v>2015</v>
      </c>
      <c r="T51" s="221" t="s">
        <v>593</v>
      </c>
    </row>
    <row r="52" spans="1:20" ht="38.25" x14ac:dyDescent="0.25">
      <c r="A52" s="243">
        <v>45</v>
      </c>
      <c r="B52" s="222" t="s">
        <v>611</v>
      </c>
      <c r="C52" s="223">
        <v>2</v>
      </c>
      <c r="D52" s="223">
        <v>16</v>
      </c>
      <c r="E52" s="223"/>
      <c r="F52" s="223">
        <v>2</v>
      </c>
      <c r="G52" s="223"/>
      <c r="H52" s="223">
        <v>1967</v>
      </c>
      <c r="I52" s="223">
        <v>740.4</v>
      </c>
      <c r="J52" s="223">
        <v>691</v>
      </c>
      <c r="K52" s="223">
        <v>647</v>
      </c>
      <c r="L52" s="223">
        <v>0</v>
      </c>
      <c r="M52" s="223">
        <v>0</v>
      </c>
      <c r="N52" s="223">
        <v>49.4</v>
      </c>
      <c r="O52" s="223" t="s">
        <v>479</v>
      </c>
      <c r="P52" s="223" t="s">
        <v>38</v>
      </c>
      <c r="Q52" s="223" t="s">
        <v>93</v>
      </c>
      <c r="R52" s="223" t="s">
        <v>38</v>
      </c>
      <c r="S52" s="225" t="s">
        <v>701</v>
      </c>
      <c r="T52" s="221" t="s">
        <v>702</v>
      </c>
    </row>
    <row r="53" spans="1:20" ht="38.25" x14ac:dyDescent="0.25">
      <c r="A53" s="244">
        <v>46</v>
      </c>
      <c r="B53" s="222" t="s">
        <v>610</v>
      </c>
      <c r="C53" s="223">
        <v>5</v>
      </c>
      <c r="D53" s="223">
        <v>56</v>
      </c>
      <c r="E53" s="223">
        <v>2</v>
      </c>
      <c r="F53" s="223">
        <v>5</v>
      </c>
      <c r="G53" s="223"/>
      <c r="H53" s="223">
        <v>1981</v>
      </c>
      <c r="I53" s="223">
        <v>3480.9</v>
      </c>
      <c r="J53" s="223">
        <v>3097</v>
      </c>
      <c r="K53" s="223">
        <v>1588</v>
      </c>
      <c r="L53" s="223">
        <v>1128.9000000000001</v>
      </c>
      <c r="M53" s="223">
        <v>1128.9000000000001</v>
      </c>
      <c r="N53" s="223">
        <v>383.9</v>
      </c>
      <c r="O53" s="223" t="s">
        <v>460</v>
      </c>
      <c r="P53" s="223" t="s">
        <v>38</v>
      </c>
      <c r="Q53" s="223" t="s">
        <v>93</v>
      </c>
      <c r="R53" s="223" t="s">
        <v>38</v>
      </c>
      <c r="S53" s="225" t="s">
        <v>703</v>
      </c>
      <c r="T53" s="221" t="s">
        <v>704</v>
      </c>
    </row>
    <row r="54" spans="1:20" ht="38.25" x14ac:dyDescent="0.25">
      <c r="A54" s="243">
        <v>47</v>
      </c>
      <c r="B54" s="222" t="s">
        <v>609</v>
      </c>
      <c r="C54" s="223">
        <v>4</v>
      </c>
      <c r="D54" s="223">
        <v>12</v>
      </c>
      <c r="E54" s="223"/>
      <c r="F54" s="223">
        <v>1</v>
      </c>
      <c r="G54" s="223"/>
      <c r="H54" s="223">
        <v>1986</v>
      </c>
      <c r="I54" s="223">
        <v>792.1</v>
      </c>
      <c r="J54" s="223">
        <v>737.3</v>
      </c>
      <c r="K54" s="223">
        <v>350</v>
      </c>
      <c r="L54" s="223">
        <v>460</v>
      </c>
      <c r="M54" s="223">
        <v>460</v>
      </c>
      <c r="N54" s="223">
        <v>54.8</v>
      </c>
      <c r="O54" s="223" t="s">
        <v>218</v>
      </c>
      <c r="P54" s="223" t="s">
        <v>38</v>
      </c>
      <c r="Q54" s="223" t="s">
        <v>93</v>
      </c>
      <c r="R54" s="223" t="s">
        <v>38</v>
      </c>
      <c r="S54" s="226" t="s">
        <v>705</v>
      </c>
      <c r="T54" s="221" t="s">
        <v>706</v>
      </c>
    </row>
    <row r="55" spans="1:20" ht="38.25" customHeight="1" x14ac:dyDescent="0.25">
      <c r="A55" s="244">
        <v>48</v>
      </c>
      <c r="B55" s="222" t="s">
        <v>608</v>
      </c>
      <c r="C55" s="223">
        <v>4</v>
      </c>
      <c r="D55" s="223">
        <v>12</v>
      </c>
      <c r="E55" s="223"/>
      <c r="F55" s="223">
        <v>1</v>
      </c>
      <c r="G55" s="223"/>
      <c r="H55" s="223">
        <v>1986</v>
      </c>
      <c r="I55" s="223">
        <v>790.3</v>
      </c>
      <c r="J55" s="223">
        <v>735.9</v>
      </c>
      <c r="K55" s="223">
        <v>350</v>
      </c>
      <c r="L55" s="223">
        <v>460</v>
      </c>
      <c r="M55" s="223">
        <v>460</v>
      </c>
      <c r="N55" s="223">
        <v>54.4</v>
      </c>
      <c r="O55" s="223" t="s">
        <v>218</v>
      </c>
      <c r="P55" s="223" t="s">
        <v>38</v>
      </c>
      <c r="Q55" s="224" t="s">
        <v>592</v>
      </c>
      <c r="R55" s="223" t="s">
        <v>38</v>
      </c>
      <c r="S55" s="226" t="s">
        <v>707</v>
      </c>
      <c r="T55" s="221" t="s">
        <v>708</v>
      </c>
    </row>
    <row r="56" spans="1:20" ht="25.5" x14ac:dyDescent="0.25">
      <c r="A56" s="243">
        <v>49</v>
      </c>
      <c r="B56" s="222" t="s">
        <v>607</v>
      </c>
      <c r="C56" s="223">
        <v>2</v>
      </c>
      <c r="D56" s="223">
        <v>8</v>
      </c>
      <c r="E56" s="223"/>
      <c r="F56" s="223">
        <v>1</v>
      </c>
      <c r="G56" s="223"/>
      <c r="H56" s="223">
        <v>1960</v>
      </c>
      <c r="I56" s="223">
        <v>401.3</v>
      </c>
      <c r="J56" s="223">
        <v>376.9</v>
      </c>
      <c r="K56" s="223">
        <v>345.3</v>
      </c>
      <c r="L56" s="223">
        <v>10</v>
      </c>
      <c r="M56" s="223">
        <v>10</v>
      </c>
      <c r="N56" s="223">
        <v>24.4</v>
      </c>
      <c r="O56" s="223" t="s">
        <v>218</v>
      </c>
      <c r="P56" s="223" t="s">
        <v>38</v>
      </c>
      <c r="Q56" s="224" t="s">
        <v>592</v>
      </c>
      <c r="R56" s="223" t="s">
        <v>38</v>
      </c>
      <c r="S56" s="237" t="s">
        <v>709</v>
      </c>
      <c r="T56" s="221" t="s">
        <v>710</v>
      </c>
    </row>
    <row r="57" spans="1:20" ht="38.25" x14ac:dyDescent="0.25">
      <c r="A57" s="244">
        <v>50</v>
      </c>
      <c r="B57" s="222" t="s">
        <v>606</v>
      </c>
      <c r="C57" s="223">
        <v>4</v>
      </c>
      <c r="D57" s="223">
        <v>12</v>
      </c>
      <c r="E57" s="223"/>
      <c r="F57" s="223">
        <v>1</v>
      </c>
      <c r="G57" s="223"/>
      <c r="H57" s="223">
        <v>1985</v>
      </c>
      <c r="I57" s="223">
        <v>804.9</v>
      </c>
      <c r="J57" s="223">
        <v>751.2</v>
      </c>
      <c r="K57" s="223">
        <v>354</v>
      </c>
      <c r="L57" s="223">
        <v>460</v>
      </c>
      <c r="M57" s="223">
        <v>460</v>
      </c>
      <c r="N57" s="223">
        <v>53.7</v>
      </c>
      <c r="O57" s="223" t="s">
        <v>218</v>
      </c>
      <c r="P57" s="223" t="s">
        <v>38</v>
      </c>
      <c r="Q57" s="223" t="s">
        <v>93</v>
      </c>
      <c r="R57" s="223" t="s">
        <v>38</v>
      </c>
      <c r="S57" s="237" t="s">
        <v>711</v>
      </c>
      <c r="T57" s="221" t="s">
        <v>712</v>
      </c>
    </row>
    <row r="58" spans="1:20" ht="23.25" customHeight="1" x14ac:dyDescent="0.25">
      <c r="A58" s="243">
        <v>51</v>
      </c>
      <c r="B58" s="222" t="s">
        <v>605</v>
      </c>
      <c r="C58" s="223">
        <v>2</v>
      </c>
      <c r="D58" s="223">
        <v>16</v>
      </c>
      <c r="E58" s="223"/>
      <c r="F58" s="223">
        <v>2</v>
      </c>
      <c r="G58" s="223"/>
      <c r="H58" s="223">
        <v>1960</v>
      </c>
      <c r="I58" s="223">
        <v>669.9</v>
      </c>
      <c r="J58" s="223">
        <v>621.5</v>
      </c>
      <c r="K58" s="223">
        <v>570</v>
      </c>
      <c r="L58" s="223">
        <v>10</v>
      </c>
      <c r="M58" s="223">
        <v>10</v>
      </c>
      <c r="N58" s="223">
        <v>48.4</v>
      </c>
      <c r="O58" s="223" t="s">
        <v>218</v>
      </c>
      <c r="P58" s="223" t="s">
        <v>38</v>
      </c>
      <c r="Q58" s="224" t="s">
        <v>592</v>
      </c>
      <c r="R58" s="223" t="s">
        <v>38</v>
      </c>
      <c r="S58" s="237" t="s">
        <v>469</v>
      </c>
      <c r="T58" s="221" t="s">
        <v>713</v>
      </c>
    </row>
    <row r="59" spans="1:20" ht="38.25" x14ac:dyDescent="0.25">
      <c r="A59" s="244">
        <v>52</v>
      </c>
      <c r="B59" s="222" t="s">
        <v>604</v>
      </c>
      <c r="C59" s="223">
        <v>4</v>
      </c>
      <c r="D59" s="223">
        <v>12</v>
      </c>
      <c r="E59" s="223"/>
      <c r="F59" s="223">
        <v>1</v>
      </c>
      <c r="G59" s="223"/>
      <c r="H59" s="223">
        <v>1985</v>
      </c>
      <c r="I59" s="223">
        <v>811.2</v>
      </c>
      <c r="J59" s="223">
        <v>751.5</v>
      </c>
      <c r="K59" s="223">
        <v>354</v>
      </c>
      <c r="L59" s="223">
        <v>460</v>
      </c>
      <c r="M59" s="223">
        <v>460</v>
      </c>
      <c r="N59" s="223">
        <v>59.7</v>
      </c>
      <c r="O59" s="223" t="s">
        <v>218</v>
      </c>
      <c r="P59" s="223" t="s">
        <v>38</v>
      </c>
      <c r="Q59" s="223" t="s">
        <v>93</v>
      </c>
      <c r="R59" s="223" t="s">
        <v>38</v>
      </c>
      <c r="S59" s="237" t="s">
        <v>714</v>
      </c>
      <c r="T59" s="221" t="s">
        <v>715</v>
      </c>
    </row>
    <row r="60" spans="1:20" x14ac:dyDescent="0.25">
      <c r="A60" s="243">
        <v>53</v>
      </c>
      <c r="B60" s="222" t="s">
        <v>603</v>
      </c>
      <c r="C60" s="223">
        <v>2</v>
      </c>
      <c r="D60" s="223">
        <v>16</v>
      </c>
      <c r="E60" s="223"/>
      <c r="F60" s="223">
        <v>2</v>
      </c>
      <c r="G60" s="223"/>
      <c r="H60" s="223">
        <v>1960</v>
      </c>
      <c r="I60" s="223">
        <v>681.5</v>
      </c>
      <c r="J60" s="223">
        <v>633</v>
      </c>
      <c r="K60" s="223">
        <v>570</v>
      </c>
      <c r="L60" s="223">
        <v>10</v>
      </c>
      <c r="M60" s="223">
        <v>10</v>
      </c>
      <c r="N60" s="223">
        <v>48.5</v>
      </c>
      <c r="O60" s="223" t="s">
        <v>218</v>
      </c>
      <c r="P60" s="223" t="s">
        <v>38</v>
      </c>
      <c r="Q60" s="223" t="s">
        <v>93</v>
      </c>
      <c r="R60" s="223" t="s">
        <v>38</v>
      </c>
      <c r="S60" s="237" t="s">
        <v>469</v>
      </c>
      <c r="T60" s="221" t="s">
        <v>658</v>
      </c>
    </row>
    <row r="61" spans="1:20" x14ac:dyDescent="0.25">
      <c r="A61" s="244">
        <v>54</v>
      </c>
      <c r="B61" s="218" t="s">
        <v>462</v>
      </c>
      <c r="C61" s="219">
        <v>2</v>
      </c>
      <c r="D61" s="219">
        <v>16</v>
      </c>
      <c r="E61" s="219"/>
      <c r="F61" s="219">
        <v>2</v>
      </c>
      <c r="G61" s="219"/>
      <c r="H61" s="219">
        <v>1964</v>
      </c>
      <c r="I61" s="219">
        <v>674.8</v>
      </c>
      <c r="J61" s="219">
        <v>627.1</v>
      </c>
      <c r="K61" s="219">
        <v>602</v>
      </c>
      <c r="L61" s="219">
        <v>12</v>
      </c>
      <c r="M61" s="219">
        <v>12</v>
      </c>
      <c r="N61" s="219">
        <v>47.7</v>
      </c>
      <c r="O61" s="219" t="s">
        <v>459</v>
      </c>
      <c r="P61" s="219" t="s">
        <v>38</v>
      </c>
      <c r="Q61" s="219" t="s">
        <v>93</v>
      </c>
      <c r="R61" s="219" t="s">
        <v>38</v>
      </c>
      <c r="S61" s="226"/>
      <c r="T61" s="221"/>
    </row>
    <row r="62" spans="1:20" x14ac:dyDescent="0.25">
      <c r="A62" s="243">
        <v>55</v>
      </c>
      <c r="B62" s="218" t="s">
        <v>461</v>
      </c>
      <c r="C62" s="219">
        <v>2</v>
      </c>
      <c r="D62" s="219">
        <v>16</v>
      </c>
      <c r="E62" s="219"/>
      <c r="F62" s="219">
        <v>2</v>
      </c>
      <c r="G62" s="219"/>
      <c r="H62" s="219">
        <v>1963</v>
      </c>
      <c r="I62" s="219">
        <v>671.7</v>
      </c>
      <c r="J62" s="219">
        <v>624.6</v>
      </c>
      <c r="K62" s="219">
        <v>601</v>
      </c>
      <c r="L62" s="219">
        <v>12</v>
      </c>
      <c r="M62" s="219">
        <v>12</v>
      </c>
      <c r="N62" s="219">
        <v>47.1</v>
      </c>
      <c r="O62" s="219" t="s">
        <v>459</v>
      </c>
      <c r="P62" s="219" t="s">
        <v>38</v>
      </c>
      <c r="Q62" s="219" t="s">
        <v>93</v>
      </c>
      <c r="R62" s="219" t="s">
        <v>38</v>
      </c>
      <c r="S62" s="226"/>
      <c r="T62" s="221"/>
    </row>
    <row r="63" spans="1:20" x14ac:dyDescent="0.25">
      <c r="A63" s="244">
        <v>56</v>
      </c>
      <c r="B63" s="218" t="s">
        <v>464</v>
      </c>
      <c r="C63" s="219">
        <v>2</v>
      </c>
      <c r="D63" s="219">
        <v>16</v>
      </c>
      <c r="E63" s="219"/>
      <c r="F63" s="219">
        <v>2</v>
      </c>
      <c r="G63" s="219"/>
      <c r="H63" s="219">
        <v>1963</v>
      </c>
      <c r="I63" s="219">
        <v>666.4</v>
      </c>
      <c r="J63" s="219">
        <v>620.20000000000005</v>
      </c>
      <c r="K63" s="219">
        <v>605</v>
      </c>
      <c r="L63" s="219">
        <v>12</v>
      </c>
      <c r="M63" s="219">
        <v>12</v>
      </c>
      <c r="N63" s="219">
        <v>46.2</v>
      </c>
      <c r="O63" s="219" t="s">
        <v>459</v>
      </c>
      <c r="P63" s="219" t="s">
        <v>38</v>
      </c>
      <c r="Q63" s="219" t="s">
        <v>93</v>
      </c>
      <c r="R63" s="219" t="s">
        <v>38</v>
      </c>
      <c r="S63" s="237" t="s">
        <v>463</v>
      </c>
      <c r="T63" s="221" t="s">
        <v>585</v>
      </c>
    </row>
    <row r="64" spans="1:20" x14ac:dyDescent="0.25">
      <c r="A64" s="256" t="s">
        <v>572</v>
      </c>
      <c r="B64" s="257"/>
      <c r="C64" s="241"/>
      <c r="D64" s="241">
        <f>SUM(D8:D63)</f>
        <v>3315</v>
      </c>
      <c r="E64" s="241">
        <f>SUM(E8:E63)</f>
        <v>28</v>
      </c>
      <c r="F64" s="241">
        <f>SUM(F8:F63)</f>
        <v>159</v>
      </c>
      <c r="G64" s="241">
        <f>SUM(G8:G63)</f>
        <v>29</v>
      </c>
      <c r="H64" s="241"/>
      <c r="I64" s="241">
        <f t="shared" ref="I64:N64" si="0">SUM(I8:I63)</f>
        <v>174066.10999999993</v>
      </c>
      <c r="J64" s="241">
        <f t="shared" si="0"/>
        <v>153711.40999999997</v>
      </c>
      <c r="K64" s="241">
        <f t="shared" si="0"/>
        <v>52308.9</v>
      </c>
      <c r="L64" s="241">
        <f t="shared" si="0"/>
        <v>31991.4</v>
      </c>
      <c r="M64" s="241">
        <f t="shared" si="0"/>
        <v>31991.4</v>
      </c>
      <c r="N64" s="241">
        <f t="shared" si="0"/>
        <v>19915.200000000004</v>
      </c>
      <c r="O64" s="242"/>
      <c r="P64" s="242"/>
      <c r="Q64" s="242"/>
      <c r="R64" s="242"/>
      <c r="S64" s="242"/>
      <c r="T64" s="242"/>
    </row>
  </sheetData>
  <mergeCells count="11">
    <mergeCell ref="A64:B64"/>
    <mergeCell ref="A1:T1"/>
    <mergeCell ref="A2:T2"/>
    <mergeCell ref="A3:T3"/>
    <mergeCell ref="A5:A7"/>
    <mergeCell ref="B5:B7"/>
    <mergeCell ref="C5:G6"/>
    <mergeCell ref="H5:H7"/>
    <mergeCell ref="I5:N6"/>
    <mergeCell ref="O5:R6"/>
    <mergeCell ref="S5:T6"/>
  </mergeCells>
  <pageMargins left="0" right="0" top="0" bottom="0" header="0.31496062992125984" footer="0.31496062992125984"/>
  <pageSetup paperSize="9" scale="6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G1437"/>
  <sheetViews>
    <sheetView zoomScale="60" zoomScaleNormal="60" workbookViewId="0">
      <selection sqref="A1:AA1"/>
    </sheetView>
  </sheetViews>
  <sheetFormatPr defaultRowHeight="12.75" x14ac:dyDescent="0.2"/>
  <cols>
    <col min="1" max="1" width="4.28515625" style="29" customWidth="1"/>
    <col min="2" max="2" width="51.42578125" style="29" customWidth="1"/>
    <col min="3" max="3" width="8.140625" style="29" customWidth="1"/>
    <col min="4" max="4" width="9.85546875" style="29" hidden="1" customWidth="1"/>
    <col min="5" max="5" width="8.5703125" style="29" customWidth="1"/>
    <col min="6" max="6" width="10.140625" style="29" customWidth="1"/>
    <col min="7" max="7" width="8.140625" style="29" customWidth="1"/>
    <col min="8" max="8" width="9.5703125" style="29" customWidth="1"/>
    <col min="9" max="9" width="12" style="29" customWidth="1"/>
    <col min="10" max="10" width="9.85546875" style="29" customWidth="1"/>
    <col min="11" max="11" width="14" style="29" customWidth="1"/>
    <col min="12" max="12" width="13.42578125" style="29" customWidth="1"/>
    <col min="13" max="13" width="10.140625" style="29" customWidth="1"/>
    <col min="14" max="14" width="8.7109375" style="29" customWidth="1"/>
    <col min="15" max="15" width="12.28515625" style="29" customWidth="1"/>
    <col min="16" max="16" width="11.42578125" style="29" customWidth="1"/>
    <col min="17" max="17" width="7.5703125" style="29" customWidth="1"/>
    <col min="18" max="18" width="10.140625" style="29" customWidth="1"/>
    <col min="19" max="19" width="12" style="29" customWidth="1"/>
    <col min="20" max="20" width="17.85546875" style="29" customWidth="1"/>
    <col min="21" max="21" width="9.5703125" style="29" customWidth="1"/>
    <col min="22" max="22" width="13.42578125" style="29" customWidth="1"/>
    <col min="23" max="23" width="12.140625" style="29" customWidth="1"/>
    <col min="24" max="24" width="11.5703125" style="29" customWidth="1"/>
    <col min="25" max="25" width="8.140625" style="29" customWidth="1"/>
    <col min="26" max="26" width="8.5703125" style="29" customWidth="1"/>
    <col min="27" max="27" width="11" style="29" customWidth="1"/>
    <col min="28" max="34" width="9.140625" style="1"/>
    <col min="35" max="35" width="15.28515625" style="1" customWidth="1"/>
    <col min="36" max="36" width="15.85546875" style="1" customWidth="1"/>
    <col min="37" max="37" width="24.42578125" style="1" customWidth="1"/>
    <col min="38" max="38" width="13.140625" style="1" customWidth="1"/>
    <col min="39" max="39" width="15.42578125" style="1" customWidth="1"/>
    <col min="40" max="40" width="14.140625" style="1" customWidth="1"/>
    <col min="41" max="16384" width="9.140625" style="1"/>
  </cols>
  <sheetData>
    <row r="1" spans="1:85" ht="60" customHeight="1" x14ac:dyDescent="0.3">
      <c r="A1" s="269"/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</row>
    <row r="2" spans="1:85" ht="18.75" x14ac:dyDescent="0.3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85" ht="16.5" customHeight="1" x14ac:dyDescent="0.3">
      <c r="A3" s="271" t="s">
        <v>216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36"/>
    </row>
    <row r="5" spans="1:85" ht="36.75" customHeight="1" x14ac:dyDescent="0.2">
      <c r="A5" s="270" t="s">
        <v>88</v>
      </c>
      <c r="B5" s="270" t="s">
        <v>641</v>
      </c>
      <c r="C5" s="274" t="s">
        <v>87</v>
      </c>
      <c r="D5" s="274"/>
      <c r="E5" s="274"/>
      <c r="F5" s="274"/>
      <c r="G5" s="274"/>
      <c r="H5" s="274"/>
      <c r="I5" s="270" t="s">
        <v>86</v>
      </c>
      <c r="J5" s="270" t="s">
        <v>85</v>
      </c>
      <c r="K5" s="270"/>
      <c r="L5" s="270"/>
      <c r="M5" s="270"/>
      <c r="N5" s="270"/>
      <c r="O5" s="270"/>
      <c r="P5" s="270" t="s">
        <v>84</v>
      </c>
      <c r="Q5" s="270"/>
      <c r="R5" s="270"/>
      <c r="S5" s="270"/>
      <c r="T5" s="270" t="s">
        <v>83</v>
      </c>
      <c r="U5" s="270"/>
      <c r="V5" s="270" t="s">
        <v>83</v>
      </c>
      <c r="W5" s="270"/>
      <c r="X5" s="270" t="s">
        <v>83</v>
      </c>
      <c r="Y5" s="270"/>
      <c r="Z5" s="270" t="s">
        <v>83</v>
      </c>
      <c r="AA5" s="270"/>
      <c r="AB5" s="27"/>
      <c r="AC5" s="27"/>
      <c r="AD5" s="27"/>
      <c r="AE5" s="27"/>
      <c r="AF5" s="252"/>
      <c r="AG5" s="252"/>
      <c r="AH5" s="252"/>
      <c r="AI5" s="252"/>
      <c r="AJ5" s="252"/>
      <c r="AK5" s="252"/>
      <c r="AL5" s="249"/>
      <c r="AM5" s="249"/>
      <c r="AN5" s="249"/>
      <c r="AO5" s="249"/>
      <c r="AP5" s="249"/>
      <c r="AQ5" s="250"/>
      <c r="AR5" s="250"/>
      <c r="AS5" s="250"/>
      <c r="AT5" s="250"/>
      <c r="AU5" s="250"/>
      <c r="AV5" s="250"/>
      <c r="AW5" s="251"/>
      <c r="AX5" s="251"/>
      <c r="AY5" s="251"/>
      <c r="AZ5" s="251"/>
      <c r="BA5" s="252"/>
      <c r="BB5" s="252"/>
      <c r="BC5" s="252"/>
      <c r="BD5" s="252"/>
      <c r="BE5" s="252"/>
      <c r="BF5" s="252"/>
      <c r="BG5" s="252"/>
      <c r="BH5" s="252"/>
      <c r="BI5" s="252"/>
      <c r="BJ5" s="252"/>
      <c r="BK5" s="252"/>
      <c r="BL5" s="252"/>
      <c r="BM5" s="252"/>
      <c r="BN5" s="252"/>
      <c r="BO5" s="252"/>
      <c r="BP5" s="252"/>
      <c r="BQ5" s="252"/>
      <c r="BR5" s="252"/>
      <c r="BS5" s="252"/>
      <c r="BT5" s="252"/>
      <c r="BU5" s="252"/>
      <c r="BV5" s="252"/>
      <c r="BW5" s="252"/>
      <c r="BX5" s="252"/>
      <c r="BY5" s="252"/>
      <c r="BZ5" s="252"/>
      <c r="CA5" s="252"/>
      <c r="CB5" s="252"/>
      <c r="CC5" s="247"/>
      <c r="CD5" s="247"/>
      <c r="CE5" s="247"/>
      <c r="CF5" s="247"/>
      <c r="CG5" s="247"/>
    </row>
    <row r="6" spans="1:85" ht="21" customHeight="1" x14ac:dyDescent="0.25">
      <c r="A6" s="270"/>
      <c r="B6" s="272"/>
      <c r="C6" s="274"/>
      <c r="D6" s="274"/>
      <c r="E6" s="274"/>
      <c r="F6" s="274"/>
      <c r="G6" s="274"/>
      <c r="H6" s="274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120" t="s">
        <v>82</v>
      </c>
      <c r="U6" s="124"/>
      <c r="V6" s="120" t="s">
        <v>81</v>
      </c>
      <c r="W6" s="124"/>
      <c r="X6" s="120" t="s">
        <v>80</v>
      </c>
      <c r="Y6" s="124"/>
      <c r="Z6" s="273" t="s">
        <v>344</v>
      </c>
      <c r="AA6" s="273"/>
      <c r="AB6" s="27"/>
      <c r="AC6" s="27"/>
      <c r="AD6" s="27"/>
      <c r="AE6" s="27"/>
      <c r="AF6" s="252"/>
      <c r="AG6" s="252"/>
      <c r="AH6" s="252"/>
      <c r="AI6" s="252"/>
      <c r="AJ6" s="252"/>
      <c r="AK6" s="252"/>
      <c r="AL6" s="249"/>
      <c r="AM6" s="249"/>
      <c r="AN6" s="249"/>
      <c r="AO6" s="249"/>
      <c r="AP6" s="249"/>
      <c r="AQ6" s="250"/>
      <c r="AR6" s="250"/>
      <c r="AS6" s="250"/>
      <c r="AT6" s="250"/>
      <c r="AU6" s="250"/>
      <c r="AV6" s="250"/>
      <c r="AW6" s="251"/>
      <c r="AX6" s="251"/>
      <c r="AY6" s="251"/>
      <c r="AZ6" s="251"/>
      <c r="BA6" s="252"/>
      <c r="BB6" s="252"/>
      <c r="BC6" s="252"/>
      <c r="BD6" s="252"/>
      <c r="BE6" s="252"/>
      <c r="BF6" s="252"/>
      <c r="BG6" s="252"/>
      <c r="BH6" s="252"/>
      <c r="BI6" s="252"/>
      <c r="BJ6" s="252"/>
      <c r="BK6" s="252"/>
      <c r="BL6" s="252"/>
      <c r="BM6" s="252"/>
      <c r="BN6" s="252"/>
      <c r="BO6" s="252"/>
      <c r="BP6" s="252"/>
      <c r="BQ6" s="252"/>
      <c r="BR6" s="252"/>
      <c r="BS6" s="252"/>
      <c r="BT6" s="252"/>
      <c r="BU6" s="252"/>
      <c r="BV6" s="252"/>
      <c r="BW6" s="252"/>
      <c r="BX6" s="252"/>
      <c r="BY6" s="252"/>
      <c r="BZ6" s="252"/>
      <c r="CA6" s="252"/>
      <c r="CB6" s="252"/>
      <c r="CC6" s="27"/>
      <c r="CD6" s="26"/>
      <c r="CE6" s="27"/>
      <c r="CF6" s="26"/>
      <c r="CG6" s="25"/>
    </row>
    <row r="7" spans="1:85" ht="78.75" x14ac:dyDescent="0.2">
      <c r="A7" s="270"/>
      <c r="B7" s="272"/>
      <c r="C7" s="122" t="s">
        <v>79</v>
      </c>
      <c r="D7" s="123"/>
      <c r="E7" s="124" t="s">
        <v>78</v>
      </c>
      <c r="F7" s="124" t="s">
        <v>77</v>
      </c>
      <c r="G7" s="124" t="s">
        <v>76</v>
      </c>
      <c r="H7" s="124" t="s">
        <v>75</v>
      </c>
      <c r="I7" s="270"/>
      <c r="J7" s="124" t="s">
        <v>74</v>
      </c>
      <c r="K7" s="124" t="s">
        <v>73</v>
      </c>
      <c r="L7" s="124" t="s">
        <v>67</v>
      </c>
      <c r="M7" s="124" t="s">
        <v>72</v>
      </c>
      <c r="N7" s="124" t="s">
        <v>71</v>
      </c>
      <c r="O7" s="124" t="s">
        <v>70</v>
      </c>
      <c r="P7" s="124" t="s">
        <v>69</v>
      </c>
      <c r="Q7" s="124" t="s">
        <v>68</v>
      </c>
      <c r="R7" s="124" t="s">
        <v>67</v>
      </c>
      <c r="S7" s="147" t="s">
        <v>66</v>
      </c>
      <c r="T7" s="147" t="s">
        <v>64</v>
      </c>
      <c r="U7" s="147" t="s">
        <v>65</v>
      </c>
      <c r="V7" s="147" t="s">
        <v>64</v>
      </c>
      <c r="W7" s="147" t="s">
        <v>65</v>
      </c>
      <c r="X7" s="147" t="s">
        <v>64</v>
      </c>
      <c r="Y7" s="147" t="s">
        <v>65</v>
      </c>
      <c r="Z7" s="147" t="s">
        <v>64</v>
      </c>
      <c r="AA7" s="124" t="s">
        <v>63</v>
      </c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49"/>
      <c r="AM7" s="249"/>
      <c r="AN7" s="249"/>
      <c r="AO7" s="249"/>
      <c r="AP7" s="249"/>
      <c r="AQ7" s="24"/>
      <c r="AR7" s="24"/>
      <c r="AS7" s="24"/>
      <c r="AT7" s="24"/>
      <c r="AU7" s="24"/>
      <c r="AV7" s="24"/>
      <c r="AW7" s="23"/>
      <c r="AX7" s="23"/>
      <c r="AY7" s="23"/>
      <c r="AZ7" s="23"/>
      <c r="BA7" s="21"/>
      <c r="BB7" s="21"/>
      <c r="BC7" s="21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1"/>
      <c r="CD7" s="21"/>
      <c r="CE7" s="21"/>
      <c r="CF7" s="21"/>
      <c r="CG7" s="20"/>
    </row>
    <row r="8" spans="1:85" ht="15.75" x14ac:dyDescent="0.25">
      <c r="A8" s="120">
        <v>1</v>
      </c>
      <c r="B8" s="120">
        <v>2</v>
      </c>
      <c r="C8" s="120">
        <v>3</v>
      </c>
      <c r="D8" s="120">
        <v>5</v>
      </c>
      <c r="E8" s="120">
        <v>4</v>
      </c>
      <c r="F8" s="120">
        <v>5</v>
      </c>
      <c r="G8" s="120">
        <v>6</v>
      </c>
      <c r="H8" s="120">
        <v>7</v>
      </c>
      <c r="I8" s="120">
        <v>8</v>
      </c>
      <c r="J8" s="120">
        <v>9</v>
      </c>
      <c r="K8" s="120">
        <v>10</v>
      </c>
      <c r="L8" s="120">
        <v>11</v>
      </c>
      <c r="M8" s="120">
        <v>12</v>
      </c>
      <c r="N8" s="120">
        <v>13</v>
      </c>
      <c r="O8" s="120">
        <v>14</v>
      </c>
      <c r="P8" s="120">
        <v>15</v>
      </c>
      <c r="Q8" s="120">
        <v>16</v>
      </c>
      <c r="R8" s="120">
        <v>17</v>
      </c>
      <c r="S8" s="120">
        <v>18</v>
      </c>
      <c r="T8" s="120">
        <v>19</v>
      </c>
      <c r="U8" s="124">
        <v>20</v>
      </c>
      <c r="V8" s="120">
        <v>19</v>
      </c>
      <c r="W8" s="124">
        <v>20</v>
      </c>
      <c r="X8" s="120">
        <v>19</v>
      </c>
      <c r="Y8" s="124">
        <v>20</v>
      </c>
      <c r="Z8" s="120">
        <v>19</v>
      </c>
      <c r="AA8" s="124">
        <v>20</v>
      </c>
    </row>
    <row r="9" spans="1:85" ht="15.75" x14ac:dyDescent="0.25">
      <c r="A9" s="54">
        <v>1</v>
      </c>
      <c r="B9" s="54" t="s">
        <v>62</v>
      </c>
      <c r="C9" s="54">
        <v>9</v>
      </c>
      <c r="D9" s="54"/>
      <c r="E9" s="54">
        <v>143</v>
      </c>
      <c r="F9" s="54">
        <v>2</v>
      </c>
      <c r="G9" s="54">
        <v>4</v>
      </c>
      <c r="H9" s="54">
        <v>4</v>
      </c>
      <c r="I9" s="54">
        <v>1985</v>
      </c>
      <c r="J9" s="54">
        <v>9495.9</v>
      </c>
      <c r="K9" s="54">
        <v>8384.7999999999993</v>
      </c>
      <c r="L9" s="54">
        <v>1373</v>
      </c>
      <c r="M9" s="54">
        <v>975</v>
      </c>
      <c r="N9" s="54">
        <v>1049</v>
      </c>
      <c r="O9" s="54">
        <v>1003.2</v>
      </c>
      <c r="P9" s="54" t="s">
        <v>36</v>
      </c>
      <c r="Q9" s="120" t="s">
        <v>1</v>
      </c>
      <c r="R9" s="54" t="s">
        <v>2</v>
      </c>
      <c r="S9" s="120" t="s">
        <v>1</v>
      </c>
      <c r="T9" s="120">
        <v>2007.2018</v>
      </c>
      <c r="U9" s="120" t="s">
        <v>16</v>
      </c>
      <c r="V9" s="120">
        <v>2009</v>
      </c>
      <c r="W9" s="120">
        <v>3</v>
      </c>
      <c r="X9" s="120"/>
      <c r="Y9" s="120"/>
      <c r="Z9" s="120"/>
      <c r="AA9" s="120"/>
      <c r="AB9" s="7"/>
    </row>
    <row r="10" spans="1:85" ht="15.75" x14ac:dyDescent="0.25">
      <c r="A10" s="54">
        <v>2</v>
      </c>
      <c r="B10" s="54" t="s">
        <v>61</v>
      </c>
      <c r="C10" s="54">
        <v>9</v>
      </c>
      <c r="D10" s="54"/>
      <c r="E10" s="54">
        <v>116</v>
      </c>
      <c r="F10" s="54"/>
      <c r="G10" s="54">
        <v>1</v>
      </c>
      <c r="H10" s="54">
        <v>1</v>
      </c>
      <c r="I10" s="54">
        <v>1984</v>
      </c>
      <c r="J10" s="54">
        <v>5012.3999999999996</v>
      </c>
      <c r="K10" s="54">
        <v>4046.9</v>
      </c>
      <c r="L10" s="54">
        <v>680</v>
      </c>
      <c r="M10" s="54">
        <v>525</v>
      </c>
      <c r="N10" s="54">
        <v>530</v>
      </c>
      <c r="O10" s="54">
        <v>848.7</v>
      </c>
      <c r="P10" s="54" t="s">
        <v>3</v>
      </c>
      <c r="Q10" s="120" t="s">
        <v>1</v>
      </c>
      <c r="R10" s="54" t="s">
        <v>2</v>
      </c>
      <c r="S10" s="120" t="s">
        <v>1</v>
      </c>
      <c r="T10" s="120">
        <v>2007.2018</v>
      </c>
      <c r="U10" s="120">
        <v>1</v>
      </c>
      <c r="V10" s="120">
        <v>2002</v>
      </c>
      <c r="W10" s="120">
        <v>1</v>
      </c>
      <c r="X10" s="120">
        <v>2012</v>
      </c>
      <c r="Y10" s="120">
        <v>1</v>
      </c>
      <c r="Z10" s="120"/>
      <c r="AA10" s="120"/>
      <c r="AB10" s="7"/>
    </row>
    <row r="11" spans="1:85" ht="15.75" x14ac:dyDescent="0.25">
      <c r="A11" s="54">
        <v>3</v>
      </c>
      <c r="B11" s="54" t="s">
        <v>60</v>
      </c>
      <c r="C11" s="54">
        <v>9</v>
      </c>
      <c r="D11" s="54"/>
      <c r="E11" s="54">
        <v>116</v>
      </c>
      <c r="F11" s="54"/>
      <c r="G11" s="54">
        <v>1</v>
      </c>
      <c r="H11" s="54">
        <v>1</v>
      </c>
      <c r="I11" s="54">
        <v>1987</v>
      </c>
      <c r="J11" s="54">
        <v>4974.3</v>
      </c>
      <c r="K11" s="54">
        <v>3994.6</v>
      </c>
      <c r="L11" s="54">
        <v>680</v>
      </c>
      <c r="M11" s="54">
        <v>525</v>
      </c>
      <c r="N11" s="54">
        <v>530</v>
      </c>
      <c r="O11" s="54">
        <v>885.7</v>
      </c>
      <c r="P11" s="54" t="s">
        <v>3</v>
      </c>
      <c r="Q11" s="120" t="s">
        <v>1</v>
      </c>
      <c r="R11" s="54" t="s">
        <v>2</v>
      </c>
      <c r="S11" s="120" t="s">
        <v>1</v>
      </c>
      <c r="T11" s="120">
        <v>2014</v>
      </c>
      <c r="U11" s="120" t="s">
        <v>59</v>
      </c>
      <c r="V11" s="120">
        <v>2002</v>
      </c>
      <c r="W11" s="120">
        <v>1</v>
      </c>
      <c r="X11" s="120"/>
      <c r="Y11" s="120"/>
      <c r="Z11" s="120"/>
      <c r="AA11" s="120"/>
      <c r="AB11" s="7"/>
    </row>
    <row r="12" spans="1:85" ht="15.75" x14ac:dyDescent="0.25">
      <c r="A12" s="54">
        <v>4</v>
      </c>
      <c r="B12" s="54" t="s">
        <v>560</v>
      </c>
      <c r="C12" s="54">
        <v>9</v>
      </c>
      <c r="D12" s="54"/>
      <c r="E12" s="54">
        <v>107</v>
      </c>
      <c r="F12" s="54">
        <v>1</v>
      </c>
      <c r="G12" s="54">
        <v>3</v>
      </c>
      <c r="H12" s="54">
        <v>3</v>
      </c>
      <c r="I12" s="54">
        <v>1985</v>
      </c>
      <c r="J12" s="54">
        <v>6835.4</v>
      </c>
      <c r="K12" s="54">
        <v>6008.7</v>
      </c>
      <c r="L12" s="54">
        <v>988</v>
      </c>
      <c r="M12" s="54">
        <v>690</v>
      </c>
      <c r="N12" s="54">
        <v>748</v>
      </c>
      <c r="O12" s="54">
        <v>795.6</v>
      </c>
      <c r="P12" s="54" t="s">
        <v>3</v>
      </c>
      <c r="Q12" s="120" t="s">
        <v>1</v>
      </c>
      <c r="R12" s="54" t="s">
        <v>2</v>
      </c>
      <c r="S12" s="120" t="s">
        <v>1</v>
      </c>
      <c r="T12" s="120">
        <v>2007.2012</v>
      </c>
      <c r="U12" s="120" t="s">
        <v>58</v>
      </c>
      <c r="V12" s="120">
        <v>2017</v>
      </c>
      <c r="W12" s="120" t="s">
        <v>14</v>
      </c>
      <c r="X12" s="120">
        <v>2012</v>
      </c>
      <c r="Y12" s="120" t="s">
        <v>14</v>
      </c>
      <c r="Z12" s="120"/>
      <c r="AA12" s="120"/>
      <c r="AB12" s="7"/>
    </row>
    <row r="13" spans="1:85" ht="15.75" x14ac:dyDescent="0.25">
      <c r="A13" s="54">
        <v>5</v>
      </c>
      <c r="B13" s="54" t="s">
        <v>57</v>
      </c>
      <c r="C13" s="54">
        <v>9</v>
      </c>
      <c r="D13" s="54"/>
      <c r="E13" s="54">
        <v>71</v>
      </c>
      <c r="F13" s="54">
        <v>1</v>
      </c>
      <c r="G13" s="54">
        <v>2</v>
      </c>
      <c r="H13" s="54">
        <v>2</v>
      </c>
      <c r="I13" s="54">
        <v>1986</v>
      </c>
      <c r="J13" s="54">
        <v>4668.8</v>
      </c>
      <c r="K13" s="54">
        <v>4061.3</v>
      </c>
      <c r="L13" s="54">
        <v>673</v>
      </c>
      <c r="M13" s="54">
        <v>471</v>
      </c>
      <c r="N13" s="54">
        <v>509</v>
      </c>
      <c r="O13" s="54">
        <v>468.2</v>
      </c>
      <c r="P13" s="54" t="s">
        <v>3</v>
      </c>
      <c r="Q13" s="120" t="s">
        <v>1</v>
      </c>
      <c r="R13" s="54" t="s">
        <v>2</v>
      </c>
      <c r="S13" s="120" t="s">
        <v>1</v>
      </c>
      <c r="T13" s="120">
        <v>2016</v>
      </c>
      <c r="U13" s="120">
        <v>1.2</v>
      </c>
      <c r="V13" s="120">
        <v>2011</v>
      </c>
      <c r="W13" s="120">
        <v>1</v>
      </c>
      <c r="X13" s="120">
        <v>2012</v>
      </c>
      <c r="Y13" s="120">
        <v>1.2</v>
      </c>
      <c r="Z13" s="120"/>
      <c r="AA13" s="120"/>
      <c r="AB13" s="7"/>
    </row>
    <row r="14" spans="1:85" ht="47.25" x14ac:dyDescent="0.25">
      <c r="A14" s="54">
        <v>6</v>
      </c>
      <c r="B14" s="54" t="s">
        <v>559</v>
      </c>
      <c r="C14" s="54">
        <v>9</v>
      </c>
      <c r="D14" s="54"/>
      <c r="E14" s="54">
        <v>213</v>
      </c>
      <c r="F14" s="54">
        <v>1</v>
      </c>
      <c r="G14" s="54">
        <v>6</v>
      </c>
      <c r="H14" s="54">
        <v>6</v>
      </c>
      <c r="I14" s="54">
        <v>1987</v>
      </c>
      <c r="J14" s="54">
        <v>14361.8</v>
      </c>
      <c r="K14" s="54">
        <v>12598.2</v>
      </c>
      <c r="L14" s="54">
        <v>2145</v>
      </c>
      <c r="M14" s="54">
        <v>1479</v>
      </c>
      <c r="N14" s="54">
        <v>1629</v>
      </c>
      <c r="O14" s="54">
        <v>1269.9000000000001</v>
      </c>
      <c r="P14" s="54" t="s">
        <v>3</v>
      </c>
      <c r="Q14" s="120" t="s">
        <v>1</v>
      </c>
      <c r="R14" s="54" t="s">
        <v>2</v>
      </c>
      <c r="S14" s="120" t="s">
        <v>1</v>
      </c>
      <c r="T14" s="120">
        <v>2007.2008000000001</v>
      </c>
      <c r="U14" s="120" t="s">
        <v>56</v>
      </c>
      <c r="V14" s="134" t="s">
        <v>55</v>
      </c>
      <c r="W14" s="120" t="s">
        <v>54</v>
      </c>
      <c r="X14" s="120">
        <v>2016</v>
      </c>
      <c r="Y14" s="120">
        <v>5</v>
      </c>
      <c r="Z14" s="120"/>
      <c r="AA14" s="120"/>
      <c r="AB14" s="7"/>
    </row>
    <row r="15" spans="1:85" ht="15.75" x14ac:dyDescent="0.25">
      <c r="A15" s="54">
        <v>7</v>
      </c>
      <c r="B15" s="54" t="s">
        <v>558</v>
      </c>
      <c r="C15" s="54">
        <v>12</v>
      </c>
      <c r="D15" s="54"/>
      <c r="E15" s="54">
        <v>96</v>
      </c>
      <c r="F15" s="54"/>
      <c r="G15" s="54">
        <v>2</v>
      </c>
      <c r="H15" s="54">
        <v>4</v>
      </c>
      <c r="I15" s="54">
        <v>1993</v>
      </c>
      <c r="J15" s="54">
        <v>7200.7</v>
      </c>
      <c r="K15" s="54">
        <v>6074.6</v>
      </c>
      <c r="L15" s="54">
        <v>776.6</v>
      </c>
      <c r="M15" s="54">
        <v>575.6</v>
      </c>
      <c r="N15" s="54">
        <v>585.6</v>
      </c>
      <c r="O15" s="54">
        <v>955.7</v>
      </c>
      <c r="P15" s="54" t="s">
        <v>3</v>
      </c>
      <c r="Q15" s="120" t="s">
        <v>1</v>
      </c>
      <c r="R15" s="54" t="s">
        <v>2</v>
      </c>
      <c r="S15" s="120" t="s">
        <v>1</v>
      </c>
      <c r="T15" s="120">
        <v>2007.2012999999999</v>
      </c>
      <c r="U15" s="120" t="s">
        <v>53</v>
      </c>
      <c r="V15" s="134">
        <v>2007.2008000000001</v>
      </c>
      <c r="W15" s="120">
        <v>1.2</v>
      </c>
      <c r="X15" s="120">
        <v>2012.2012999999999</v>
      </c>
      <c r="Y15" s="120" t="s">
        <v>52</v>
      </c>
      <c r="Z15" s="120"/>
      <c r="AA15" s="120"/>
      <c r="AB15" s="7"/>
    </row>
    <row r="16" spans="1:85" ht="15.75" x14ac:dyDescent="0.25">
      <c r="A16" s="54">
        <v>8</v>
      </c>
      <c r="B16" s="54" t="s">
        <v>556</v>
      </c>
      <c r="C16" s="54">
        <v>12</v>
      </c>
      <c r="D16" s="54"/>
      <c r="E16" s="54">
        <v>96</v>
      </c>
      <c r="F16" s="54"/>
      <c r="G16" s="54">
        <v>2</v>
      </c>
      <c r="H16" s="54">
        <v>4</v>
      </c>
      <c r="I16" s="54">
        <v>1993</v>
      </c>
      <c r="J16" s="54">
        <v>7290.6</v>
      </c>
      <c r="K16" s="54">
        <v>5997.7</v>
      </c>
      <c r="L16" s="54">
        <v>776.6</v>
      </c>
      <c r="M16" s="54">
        <v>575.6</v>
      </c>
      <c r="N16" s="54">
        <v>585.6</v>
      </c>
      <c r="O16" s="54">
        <v>1064.9000000000001</v>
      </c>
      <c r="P16" s="54" t="s">
        <v>3</v>
      </c>
      <c r="Q16" s="120" t="s">
        <v>1</v>
      </c>
      <c r="R16" s="54" t="s">
        <v>2</v>
      </c>
      <c r="S16" s="120" t="s">
        <v>1</v>
      </c>
      <c r="T16" s="120">
        <v>2006</v>
      </c>
      <c r="U16" s="120">
        <v>1</v>
      </c>
      <c r="V16" s="134">
        <v>2007.2008000000001</v>
      </c>
      <c r="W16" s="120">
        <v>1.2</v>
      </c>
      <c r="X16" s="120">
        <v>2013.2013999999999</v>
      </c>
      <c r="Y16" s="120" t="s">
        <v>51</v>
      </c>
      <c r="Z16" s="120"/>
      <c r="AA16" s="120"/>
      <c r="AB16" s="7"/>
    </row>
    <row r="17" spans="1:28" ht="15.75" x14ac:dyDescent="0.25">
      <c r="A17" s="54">
        <v>9</v>
      </c>
      <c r="B17" s="54" t="s">
        <v>557</v>
      </c>
      <c r="C17" s="54">
        <v>10</v>
      </c>
      <c r="D17" s="54"/>
      <c r="E17" s="54">
        <v>159</v>
      </c>
      <c r="F17" s="54"/>
      <c r="G17" s="54">
        <v>4</v>
      </c>
      <c r="H17" s="54">
        <v>4</v>
      </c>
      <c r="I17" s="54">
        <v>1992</v>
      </c>
      <c r="J17" s="54">
        <v>10907.5</v>
      </c>
      <c r="K17" s="54">
        <v>9364.4</v>
      </c>
      <c r="L17" s="54">
        <v>1389</v>
      </c>
      <c r="M17" s="54">
        <v>1042</v>
      </c>
      <c r="N17" s="54">
        <v>1052</v>
      </c>
      <c r="O17" s="54">
        <v>1020.4</v>
      </c>
      <c r="P17" s="54" t="s">
        <v>3</v>
      </c>
      <c r="Q17" s="120" t="s">
        <v>1</v>
      </c>
      <c r="R17" s="54" t="s">
        <v>2</v>
      </c>
      <c r="S17" s="120" t="s">
        <v>1</v>
      </c>
      <c r="T17" s="120" t="s">
        <v>50</v>
      </c>
      <c r="U17" s="120" t="s">
        <v>49</v>
      </c>
      <c r="V17" s="134">
        <v>2000.2017000000001</v>
      </c>
      <c r="W17" s="120" t="s">
        <v>48</v>
      </c>
      <c r="X17" s="120"/>
      <c r="Y17" s="120"/>
      <c r="Z17" s="120"/>
      <c r="AA17" s="120"/>
      <c r="AB17" s="7"/>
    </row>
    <row r="18" spans="1:28" ht="15.75" x14ac:dyDescent="0.25">
      <c r="A18" s="54">
        <v>10</v>
      </c>
      <c r="B18" s="54" t="s">
        <v>555</v>
      </c>
      <c r="C18" s="54">
        <v>9</v>
      </c>
      <c r="D18" s="54"/>
      <c r="E18" s="54">
        <v>107</v>
      </c>
      <c r="F18" s="54">
        <v>1</v>
      </c>
      <c r="G18" s="54">
        <v>3</v>
      </c>
      <c r="H18" s="54">
        <v>3</v>
      </c>
      <c r="I18" s="54">
        <v>1992</v>
      </c>
      <c r="J18" s="54">
        <v>7576.4</v>
      </c>
      <c r="K18" s="54">
        <v>6508.3</v>
      </c>
      <c r="L18" s="54">
        <v>1049</v>
      </c>
      <c r="M18" s="54">
        <v>795.4</v>
      </c>
      <c r="N18" s="54">
        <v>799.3</v>
      </c>
      <c r="O18" s="54">
        <v>742.9</v>
      </c>
      <c r="P18" s="54" t="s">
        <v>3</v>
      </c>
      <c r="Q18" s="120" t="s">
        <v>1</v>
      </c>
      <c r="R18" s="54" t="s">
        <v>2</v>
      </c>
      <c r="S18" s="120" t="s">
        <v>1</v>
      </c>
      <c r="T18" s="120">
        <v>2007</v>
      </c>
      <c r="U18" s="120" t="s">
        <v>47</v>
      </c>
      <c r="V18" s="134">
        <v>2000</v>
      </c>
      <c r="W18" s="120" t="s">
        <v>14</v>
      </c>
      <c r="X18" s="120"/>
      <c r="Y18" s="120"/>
      <c r="Z18" s="120"/>
      <c r="AA18" s="120"/>
      <c r="AB18" s="7"/>
    </row>
    <row r="19" spans="1:28" ht="15.75" x14ac:dyDescent="0.25">
      <c r="A19" s="54">
        <v>11</v>
      </c>
      <c r="B19" s="54" t="s">
        <v>46</v>
      </c>
      <c r="C19" s="54">
        <v>10</v>
      </c>
      <c r="D19" s="54"/>
      <c r="E19" s="54">
        <v>221</v>
      </c>
      <c r="F19" s="54">
        <v>3</v>
      </c>
      <c r="G19" s="54">
        <v>6</v>
      </c>
      <c r="H19" s="54">
        <v>6</v>
      </c>
      <c r="I19" s="54">
        <v>1990</v>
      </c>
      <c r="J19" s="54">
        <v>14291.7</v>
      </c>
      <c r="K19" s="54">
        <v>12723.6</v>
      </c>
      <c r="L19" s="54">
        <v>2084</v>
      </c>
      <c r="M19" s="54">
        <v>1563</v>
      </c>
      <c r="N19" s="54">
        <v>1578</v>
      </c>
      <c r="O19" s="54">
        <v>1455.6</v>
      </c>
      <c r="P19" s="54" t="s">
        <v>3</v>
      </c>
      <c r="Q19" s="120" t="s">
        <v>1</v>
      </c>
      <c r="R19" s="54" t="s">
        <v>2</v>
      </c>
      <c r="S19" s="120" t="s">
        <v>1</v>
      </c>
      <c r="T19" s="120" t="s">
        <v>45</v>
      </c>
      <c r="U19" s="120" t="s">
        <v>44</v>
      </c>
      <c r="V19" s="134">
        <v>2012</v>
      </c>
      <c r="W19" s="120" t="s">
        <v>14</v>
      </c>
      <c r="X19" s="120"/>
      <c r="Y19" s="120"/>
      <c r="Z19" s="120"/>
      <c r="AA19" s="120"/>
      <c r="AB19" s="7"/>
    </row>
    <row r="20" spans="1:28" ht="15.75" x14ac:dyDescent="0.25">
      <c r="A20" s="54">
        <v>12</v>
      </c>
      <c r="B20" s="54" t="s">
        <v>554</v>
      </c>
      <c r="C20" s="54">
        <v>9</v>
      </c>
      <c r="D20" s="54"/>
      <c r="E20" s="54">
        <v>107</v>
      </c>
      <c r="F20" s="54">
        <v>1</v>
      </c>
      <c r="G20" s="54">
        <v>3</v>
      </c>
      <c r="H20" s="54">
        <v>3</v>
      </c>
      <c r="I20" s="54">
        <v>1990</v>
      </c>
      <c r="J20" s="54">
        <v>8586.2000000000007</v>
      </c>
      <c r="K20" s="54">
        <v>6388</v>
      </c>
      <c r="L20" s="54">
        <v>1046.5</v>
      </c>
      <c r="M20" s="54">
        <v>795.4</v>
      </c>
      <c r="N20" s="54">
        <v>799.3</v>
      </c>
      <c r="O20" s="54">
        <v>553.6</v>
      </c>
      <c r="P20" s="54" t="s">
        <v>3</v>
      </c>
      <c r="Q20" s="120" t="s">
        <v>1</v>
      </c>
      <c r="R20" s="54" t="s">
        <v>2</v>
      </c>
      <c r="S20" s="120" t="s">
        <v>1</v>
      </c>
      <c r="T20" s="120">
        <v>2007.2017000000001</v>
      </c>
      <c r="U20" s="120" t="s">
        <v>43</v>
      </c>
      <c r="V20" s="134" t="s">
        <v>42</v>
      </c>
      <c r="W20" s="120" t="s">
        <v>14</v>
      </c>
      <c r="X20" s="120"/>
      <c r="Y20" s="120"/>
      <c r="Z20" s="120"/>
      <c r="AA20" s="120"/>
      <c r="AB20" s="7"/>
    </row>
    <row r="21" spans="1:28" ht="15.75" x14ac:dyDescent="0.25">
      <c r="A21" s="54">
        <v>13</v>
      </c>
      <c r="B21" s="54" t="s">
        <v>553</v>
      </c>
      <c r="C21" s="54">
        <v>10</v>
      </c>
      <c r="D21" s="54"/>
      <c r="E21" s="54">
        <v>150</v>
      </c>
      <c r="F21" s="54"/>
      <c r="G21" s="54">
        <v>4</v>
      </c>
      <c r="H21" s="54">
        <v>4</v>
      </c>
      <c r="I21" s="54">
        <v>1990</v>
      </c>
      <c r="J21" s="54">
        <v>9769.7000000000007</v>
      </c>
      <c r="K21" s="54">
        <v>8711.9</v>
      </c>
      <c r="L21" s="54">
        <v>1389.2</v>
      </c>
      <c r="M21" s="54">
        <v>1042</v>
      </c>
      <c r="N21" s="54">
        <v>1052</v>
      </c>
      <c r="O21" s="54">
        <v>1095.5999999999999</v>
      </c>
      <c r="P21" s="54" t="s">
        <v>3</v>
      </c>
      <c r="Q21" s="120" t="s">
        <v>1</v>
      </c>
      <c r="R21" s="54" t="s">
        <v>2</v>
      </c>
      <c r="S21" s="120" t="s">
        <v>1</v>
      </c>
      <c r="T21" s="120">
        <v>2007.2017000000001</v>
      </c>
      <c r="U21" s="120" t="s">
        <v>41</v>
      </c>
      <c r="V21" s="134">
        <v>2008</v>
      </c>
      <c r="W21" s="120" t="s">
        <v>16</v>
      </c>
      <c r="X21" s="120">
        <v>2013.2013999999999</v>
      </c>
      <c r="Y21" s="120">
        <v>4.3</v>
      </c>
      <c r="Z21" s="120"/>
      <c r="AA21" s="120"/>
      <c r="AB21" s="7"/>
    </row>
    <row r="22" spans="1:28" ht="15.75" x14ac:dyDescent="0.25">
      <c r="A22" s="54">
        <v>14</v>
      </c>
      <c r="B22" s="54" t="s">
        <v>40</v>
      </c>
      <c r="C22" s="54">
        <v>16</v>
      </c>
      <c r="D22" s="54"/>
      <c r="E22" s="54">
        <v>95</v>
      </c>
      <c r="F22" s="54"/>
      <c r="G22" s="54">
        <v>1</v>
      </c>
      <c r="H22" s="54">
        <v>2</v>
      </c>
      <c r="I22" s="54">
        <v>1992</v>
      </c>
      <c r="J22" s="54">
        <v>6967</v>
      </c>
      <c r="K22" s="54">
        <v>6895.3</v>
      </c>
      <c r="L22" s="54">
        <v>551.9</v>
      </c>
      <c r="M22" s="54">
        <v>396.1</v>
      </c>
      <c r="N22" s="54">
        <v>551.9</v>
      </c>
      <c r="O22" s="54">
        <v>571</v>
      </c>
      <c r="P22" s="54" t="s">
        <v>3</v>
      </c>
      <c r="Q22" s="120" t="s">
        <v>1</v>
      </c>
      <c r="R22" s="54" t="s">
        <v>2</v>
      </c>
      <c r="S22" s="120" t="s">
        <v>1</v>
      </c>
      <c r="T22" s="120"/>
      <c r="U22" s="120"/>
      <c r="V22" s="134">
        <v>2008</v>
      </c>
      <c r="W22" s="120" t="s">
        <v>14</v>
      </c>
      <c r="X22" s="120">
        <v>2008</v>
      </c>
      <c r="Y22" s="120" t="s">
        <v>39</v>
      </c>
      <c r="Z22" s="120"/>
      <c r="AA22" s="120"/>
      <c r="AB22" s="7"/>
    </row>
    <row r="23" spans="1:28" ht="15.75" x14ac:dyDescent="0.25">
      <c r="A23" s="54">
        <v>15</v>
      </c>
      <c r="B23" s="54" t="s">
        <v>552</v>
      </c>
      <c r="C23" s="54">
        <v>10</v>
      </c>
      <c r="D23" s="54"/>
      <c r="E23" s="54">
        <v>119</v>
      </c>
      <c r="F23" s="54"/>
      <c r="G23" s="54">
        <v>3</v>
      </c>
      <c r="H23" s="54">
        <v>3</v>
      </c>
      <c r="I23" s="54">
        <v>1992</v>
      </c>
      <c r="J23" s="54">
        <v>7887.8</v>
      </c>
      <c r="K23" s="54">
        <v>6967.2</v>
      </c>
      <c r="L23" s="54">
        <v>1023</v>
      </c>
      <c r="M23" s="54">
        <v>723</v>
      </c>
      <c r="N23" s="54">
        <v>779</v>
      </c>
      <c r="O23" s="54">
        <v>781.2</v>
      </c>
      <c r="P23" s="54" t="s">
        <v>3</v>
      </c>
      <c r="Q23" s="120" t="s">
        <v>1</v>
      </c>
      <c r="R23" s="54" t="s">
        <v>2</v>
      </c>
      <c r="S23" s="120" t="s">
        <v>1</v>
      </c>
      <c r="T23" s="120">
        <v>2008</v>
      </c>
      <c r="U23" s="120" t="s">
        <v>14</v>
      </c>
      <c r="V23" s="134"/>
      <c r="W23" s="120"/>
      <c r="X23" s="120"/>
      <c r="Y23" s="120"/>
      <c r="Z23" s="120"/>
      <c r="AA23" s="120"/>
      <c r="AB23" s="7"/>
    </row>
    <row r="24" spans="1:28" ht="47.25" x14ac:dyDescent="0.25">
      <c r="A24" s="54">
        <v>16</v>
      </c>
      <c r="B24" s="54" t="s">
        <v>37</v>
      </c>
      <c r="C24" s="54">
        <v>9</v>
      </c>
      <c r="D24" s="54"/>
      <c r="E24" s="54">
        <v>250</v>
      </c>
      <c r="F24" s="54">
        <v>2</v>
      </c>
      <c r="G24" s="54">
        <v>7</v>
      </c>
      <c r="H24" s="54">
        <v>7</v>
      </c>
      <c r="I24" s="54">
        <v>1983</v>
      </c>
      <c r="J24" s="54">
        <v>16556.3</v>
      </c>
      <c r="K24" s="54">
        <v>14690.8</v>
      </c>
      <c r="L24" s="54">
        <v>2423</v>
      </c>
      <c r="M24" s="54">
        <v>1859</v>
      </c>
      <c r="N24" s="54">
        <v>1731</v>
      </c>
      <c r="O24" s="54">
        <v>1670.4</v>
      </c>
      <c r="P24" s="54" t="s">
        <v>36</v>
      </c>
      <c r="Q24" s="120" t="s">
        <v>1</v>
      </c>
      <c r="R24" s="54" t="s">
        <v>2</v>
      </c>
      <c r="S24" s="120" t="s">
        <v>1</v>
      </c>
      <c r="T24" s="120" t="s">
        <v>35</v>
      </c>
      <c r="U24" s="120" t="s">
        <v>34</v>
      </c>
      <c r="V24" s="134" t="s">
        <v>33</v>
      </c>
      <c r="W24" s="120" t="s">
        <v>32</v>
      </c>
      <c r="X24" s="120">
        <v>2014</v>
      </c>
      <c r="Y24" s="120">
        <v>6</v>
      </c>
      <c r="Z24" s="120">
        <v>2017</v>
      </c>
      <c r="AA24" s="120" t="s">
        <v>12</v>
      </c>
      <c r="AB24" s="7"/>
    </row>
    <row r="25" spans="1:28" ht="15.75" x14ac:dyDescent="0.25">
      <c r="A25" s="54">
        <v>17</v>
      </c>
      <c r="B25" s="54" t="s">
        <v>551</v>
      </c>
      <c r="C25" s="54">
        <v>9</v>
      </c>
      <c r="D25" s="54"/>
      <c r="E25" s="54">
        <v>175</v>
      </c>
      <c r="F25" s="54"/>
      <c r="G25" s="54">
        <v>5</v>
      </c>
      <c r="H25" s="54">
        <v>5</v>
      </c>
      <c r="I25" s="54">
        <v>1984</v>
      </c>
      <c r="J25" s="54">
        <v>11627</v>
      </c>
      <c r="K25" s="54">
        <v>10290.799999999999</v>
      </c>
      <c r="L25" s="54">
        <v>1373</v>
      </c>
      <c r="M25" s="54">
        <v>975</v>
      </c>
      <c r="N25" s="54">
        <v>1049</v>
      </c>
      <c r="O25" s="54">
        <v>1228</v>
      </c>
      <c r="P25" s="54" t="s">
        <v>3</v>
      </c>
      <c r="Q25" s="120" t="s">
        <v>1</v>
      </c>
      <c r="R25" s="54" t="s">
        <v>2</v>
      </c>
      <c r="S25" s="120" t="s">
        <v>1</v>
      </c>
      <c r="T25" s="120" t="s">
        <v>31</v>
      </c>
      <c r="U25" s="120" t="s">
        <v>30</v>
      </c>
      <c r="V25" s="134">
        <v>2016</v>
      </c>
      <c r="W25" s="142">
        <v>43586</v>
      </c>
      <c r="X25" s="120"/>
      <c r="Y25" s="120"/>
      <c r="Z25" s="120"/>
      <c r="AA25" s="120"/>
      <c r="AB25" s="7"/>
    </row>
    <row r="26" spans="1:28" ht="15.75" x14ac:dyDescent="0.25">
      <c r="A26" s="54">
        <v>18</v>
      </c>
      <c r="B26" s="54" t="s">
        <v>550</v>
      </c>
      <c r="C26" s="54">
        <v>12</v>
      </c>
      <c r="D26" s="54"/>
      <c r="E26" s="54">
        <v>192</v>
      </c>
      <c r="F26" s="54">
        <v>2</v>
      </c>
      <c r="G26" s="54">
        <v>4</v>
      </c>
      <c r="H26" s="54">
        <v>8</v>
      </c>
      <c r="I26" s="54">
        <v>1987</v>
      </c>
      <c r="J26" s="54">
        <v>14121.5</v>
      </c>
      <c r="K26" s="54">
        <v>11834.9</v>
      </c>
      <c r="L26" s="54">
        <v>1553.2</v>
      </c>
      <c r="M26" s="54">
        <v>1151.2</v>
      </c>
      <c r="N26" s="54">
        <v>1171.2</v>
      </c>
      <c r="O26" s="54">
        <v>1521.1</v>
      </c>
      <c r="P26" s="54" t="s">
        <v>3</v>
      </c>
      <c r="Q26" s="120" t="s">
        <v>1</v>
      </c>
      <c r="R26" s="54" t="s">
        <v>2</v>
      </c>
      <c r="S26" s="120" t="s">
        <v>1</v>
      </c>
      <c r="T26" s="120">
        <v>2007</v>
      </c>
      <c r="U26" s="120">
        <v>1</v>
      </c>
      <c r="V26" s="120">
        <v>2007.2017000000001</v>
      </c>
      <c r="W26" s="120" t="s">
        <v>29</v>
      </c>
      <c r="X26" s="120">
        <v>2013</v>
      </c>
      <c r="Y26" s="120">
        <v>4</v>
      </c>
      <c r="Z26" s="120"/>
      <c r="AA26" s="120"/>
      <c r="AB26" s="7"/>
    </row>
    <row r="27" spans="1:28" ht="15.75" x14ac:dyDescent="0.25">
      <c r="A27" s="54">
        <v>19</v>
      </c>
      <c r="B27" s="54" t="s">
        <v>28</v>
      </c>
      <c r="C27" s="54">
        <v>9</v>
      </c>
      <c r="D27" s="54"/>
      <c r="E27" s="54">
        <v>179</v>
      </c>
      <c r="F27" s="54">
        <v>1</v>
      </c>
      <c r="G27" s="54">
        <v>5</v>
      </c>
      <c r="H27" s="54">
        <v>5</v>
      </c>
      <c r="I27" s="54">
        <v>1983</v>
      </c>
      <c r="J27" s="54">
        <v>10506.4</v>
      </c>
      <c r="K27" s="54">
        <v>10495.5</v>
      </c>
      <c r="L27" s="54">
        <v>1723</v>
      </c>
      <c r="M27" s="54">
        <v>1227</v>
      </c>
      <c r="N27" s="54">
        <v>1319</v>
      </c>
      <c r="O27" s="54">
        <v>1277</v>
      </c>
      <c r="P27" s="54" t="s">
        <v>3</v>
      </c>
      <c r="Q27" s="120" t="s">
        <v>1</v>
      </c>
      <c r="R27" s="54" t="s">
        <v>2</v>
      </c>
      <c r="S27" s="120" t="s">
        <v>1</v>
      </c>
      <c r="T27" s="120">
        <v>2007.2008000000001</v>
      </c>
      <c r="U27" s="120" t="s">
        <v>27</v>
      </c>
      <c r="V27" s="120">
        <v>2004</v>
      </c>
      <c r="W27" s="120" t="s">
        <v>26</v>
      </c>
      <c r="X27" s="120"/>
      <c r="Y27" s="120"/>
      <c r="Z27" s="120"/>
      <c r="AA27" s="120"/>
      <c r="AB27" s="7"/>
    </row>
    <row r="28" spans="1:28" ht="15.75" x14ac:dyDescent="0.25">
      <c r="A28" s="54">
        <v>20</v>
      </c>
      <c r="B28" s="54" t="s">
        <v>536</v>
      </c>
      <c r="C28" s="54">
        <v>9</v>
      </c>
      <c r="D28" s="54"/>
      <c r="E28" s="54">
        <v>140</v>
      </c>
      <c r="F28" s="54">
        <v>1</v>
      </c>
      <c r="G28" s="54">
        <v>4</v>
      </c>
      <c r="H28" s="54">
        <v>4</v>
      </c>
      <c r="I28" s="54">
        <v>1985</v>
      </c>
      <c r="J28" s="54">
        <v>9228.2000000000007</v>
      </c>
      <c r="K28" s="54">
        <v>8101.6</v>
      </c>
      <c r="L28" s="54">
        <v>1338</v>
      </c>
      <c r="M28" s="54">
        <v>942</v>
      </c>
      <c r="N28" s="54">
        <v>1018</v>
      </c>
      <c r="O28" s="54">
        <v>1026.0999999999999</v>
      </c>
      <c r="P28" s="54" t="s">
        <v>3</v>
      </c>
      <c r="Q28" s="120" t="s">
        <v>1</v>
      </c>
      <c r="R28" s="54" t="s">
        <v>2</v>
      </c>
      <c r="S28" s="120" t="s">
        <v>1</v>
      </c>
      <c r="T28" s="120">
        <v>2007.2008000000001</v>
      </c>
      <c r="U28" s="120" t="s">
        <v>25</v>
      </c>
      <c r="V28" s="120">
        <v>2004</v>
      </c>
      <c r="W28" s="120" t="s">
        <v>24</v>
      </c>
      <c r="X28" s="120"/>
      <c r="Y28" s="120"/>
      <c r="Z28" s="120"/>
      <c r="AA28" s="120"/>
      <c r="AB28" s="7"/>
    </row>
    <row r="29" spans="1:28" ht="15.75" x14ac:dyDescent="0.25">
      <c r="A29" s="54">
        <v>21</v>
      </c>
      <c r="B29" s="54" t="s">
        <v>537</v>
      </c>
      <c r="C29" s="54">
        <v>9</v>
      </c>
      <c r="D29" s="54"/>
      <c r="E29" s="54">
        <v>71</v>
      </c>
      <c r="F29" s="54">
        <v>1</v>
      </c>
      <c r="G29" s="54">
        <v>2</v>
      </c>
      <c r="H29" s="54">
        <v>2</v>
      </c>
      <c r="I29" s="54">
        <v>1985</v>
      </c>
      <c r="J29" s="54">
        <v>4852.7</v>
      </c>
      <c r="K29" s="54">
        <v>4301.3</v>
      </c>
      <c r="L29" s="54">
        <v>708</v>
      </c>
      <c r="M29" s="54">
        <v>504</v>
      </c>
      <c r="N29" s="54">
        <v>540</v>
      </c>
      <c r="O29" s="54">
        <v>508.2</v>
      </c>
      <c r="P29" s="54" t="s">
        <v>3</v>
      </c>
      <c r="Q29" s="120" t="s">
        <v>1</v>
      </c>
      <c r="R29" s="54" t="s">
        <v>2</v>
      </c>
      <c r="S29" s="120" t="s">
        <v>1</v>
      </c>
      <c r="T29" s="120">
        <v>2007</v>
      </c>
      <c r="U29" s="120">
        <v>1.3</v>
      </c>
      <c r="V29" s="120">
        <v>2010</v>
      </c>
      <c r="W29" s="120">
        <v>1.2</v>
      </c>
      <c r="X29" s="120">
        <v>2012</v>
      </c>
      <c r="Y29" s="120">
        <v>1.2</v>
      </c>
      <c r="Z29" s="120"/>
      <c r="AA29" s="120"/>
      <c r="AB29" s="7"/>
    </row>
    <row r="30" spans="1:28" ht="15.75" x14ac:dyDescent="0.25">
      <c r="A30" s="54">
        <v>22</v>
      </c>
      <c r="B30" s="54" t="s">
        <v>538</v>
      </c>
      <c r="C30" s="54">
        <v>9</v>
      </c>
      <c r="D30" s="54"/>
      <c r="E30" s="54">
        <v>179</v>
      </c>
      <c r="F30" s="54"/>
      <c r="G30" s="54">
        <v>5</v>
      </c>
      <c r="H30" s="54">
        <v>5</v>
      </c>
      <c r="I30" s="54">
        <v>1984</v>
      </c>
      <c r="J30" s="54">
        <v>11831.7</v>
      </c>
      <c r="K30" s="54">
        <v>10483.700000000001</v>
      </c>
      <c r="L30" s="54">
        <v>1723</v>
      </c>
      <c r="M30" s="54">
        <v>1227</v>
      </c>
      <c r="N30" s="54">
        <v>1319</v>
      </c>
      <c r="O30" s="54">
        <v>1156.3</v>
      </c>
      <c r="P30" s="54" t="s">
        <v>3</v>
      </c>
      <c r="Q30" s="120" t="s">
        <v>1</v>
      </c>
      <c r="R30" s="54" t="s">
        <v>2</v>
      </c>
      <c r="S30" s="120" t="s">
        <v>1</v>
      </c>
      <c r="T30" s="120" t="s">
        <v>23</v>
      </c>
      <c r="U30" s="120" t="s">
        <v>19</v>
      </c>
      <c r="V30" s="120">
        <v>2009</v>
      </c>
      <c r="W30" s="120" t="s">
        <v>22</v>
      </c>
      <c r="X30" s="120">
        <v>2014</v>
      </c>
      <c r="Y30" s="120" t="s">
        <v>21</v>
      </c>
      <c r="Z30" s="120"/>
      <c r="AA30" s="120"/>
      <c r="AB30" s="7"/>
    </row>
    <row r="31" spans="1:28" ht="15.75" x14ac:dyDescent="0.25">
      <c r="A31" s="54">
        <v>23</v>
      </c>
      <c r="B31" s="54" t="s">
        <v>539</v>
      </c>
      <c r="C31" s="54">
        <v>9</v>
      </c>
      <c r="D31" s="54"/>
      <c r="E31" s="54">
        <v>143</v>
      </c>
      <c r="F31" s="54">
        <v>1</v>
      </c>
      <c r="G31" s="54">
        <v>4</v>
      </c>
      <c r="H31" s="54">
        <v>4</v>
      </c>
      <c r="I31" s="54">
        <v>1984</v>
      </c>
      <c r="J31" s="54">
        <v>9656.4</v>
      </c>
      <c r="K31" s="54">
        <v>8589.6</v>
      </c>
      <c r="L31" s="54">
        <v>1373</v>
      </c>
      <c r="M31" s="54">
        <v>975</v>
      </c>
      <c r="N31" s="54">
        <v>1049</v>
      </c>
      <c r="O31" s="54">
        <v>734</v>
      </c>
      <c r="P31" s="54" t="s">
        <v>3</v>
      </c>
      <c r="Q31" s="120" t="s">
        <v>1</v>
      </c>
      <c r="R31" s="54" t="s">
        <v>2</v>
      </c>
      <c r="S31" s="120" t="s">
        <v>1</v>
      </c>
      <c r="T31" s="120" t="s">
        <v>20</v>
      </c>
      <c r="U31" s="120" t="s">
        <v>19</v>
      </c>
      <c r="V31" s="120">
        <v>2001</v>
      </c>
      <c r="W31" s="120" t="s">
        <v>16</v>
      </c>
      <c r="X31" s="120"/>
      <c r="Y31" s="120"/>
      <c r="Z31" s="120"/>
      <c r="AA31" s="120"/>
      <c r="AB31" s="7"/>
    </row>
    <row r="32" spans="1:28" ht="15.75" x14ac:dyDescent="0.25">
      <c r="A32" s="54">
        <v>24</v>
      </c>
      <c r="B32" s="54" t="s">
        <v>540</v>
      </c>
      <c r="C32" s="54">
        <v>9</v>
      </c>
      <c r="D32" s="54"/>
      <c r="E32" s="54">
        <v>143</v>
      </c>
      <c r="F32" s="54">
        <v>1</v>
      </c>
      <c r="G32" s="54">
        <v>4</v>
      </c>
      <c r="H32" s="54">
        <v>4</v>
      </c>
      <c r="I32" s="54">
        <v>1988</v>
      </c>
      <c r="J32" s="54">
        <v>9362.1</v>
      </c>
      <c r="K32" s="54">
        <v>8324.5</v>
      </c>
      <c r="L32" s="54">
        <v>1373</v>
      </c>
      <c r="M32" s="54">
        <v>975</v>
      </c>
      <c r="N32" s="54">
        <v>1049</v>
      </c>
      <c r="O32" s="54">
        <v>790.7</v>
      </c>
      <c r="P32" s="54" t="s">
        <v>3</v>
      </c>
      <c r="Q32" s="120" t="s">
        <v>1</v>
      </c>
      <c r="R32" s="54" t="s">
        <v>2</v>
      </c>
      <c r="S32" s="120" t="s">
        <v>1</v>
      </c>
      <c r="T32" s="120" t="s">
        <v>18</v>
      </c>
      <c r="U32" s="120" t="s">
        <v>17</v>
      </c>
      <c r="V32" s="120">
        <v>2002</v>
      </c>
      <c r="W32" s="120" t="s">
        <v>16</v>
      </c>
      <c r="X32" s="120"/>
      <c r="Y32" s="120"/>
      <c r="Z32" s="120"/>
      <c r="AA32" s="120"/>
      <c r="AB32" s="7"/>
    </row>
    <row r="33" spans="1:51" ht="15.75" x14ac:dyDescent="0.25">
      <c r="A33" s="54">
        <v>25</v>
      </c>
      <c r="B33" s="54" t="s">
        <v>546</v>
      </c>
      <c r="C33" s="54">
        <v>10</v>
      </c>
      <c r="D33" s="54"/>
      <c r="E33" s="54">
        <v>79</v>
      </c>
      <c r="F33" s="54">
        <v>1</v>
      </c>
      <c r="G33" s="54">
        <v>2</v>
      </c>
      <c r="H33" s="54">
        <v>2</v>
      </c>
      <c r="I33" s="54">
        <v>1992</v>
      </c>
      <c r="J33" s="54">
        <v>4519.1000000000004</v>
      </c>
      <c r="K33" s="54">
        <v>4519.1000000000004</v>
      </c>
      <c r="L33" s="54">
        <v>673</v>
      </c>
      <c r="M33" s="54">
        <v>471</v>
      </c>
      <c r="N33" s="54">
        <v>509</v>
      </c>
      <c r="O33" s="54">
        <v>479.2</v>
      </c>
      <c r="P33" s="54" t="s">
        <v>3</v>
      </c>
      <c r="Q33" s="120" t="s">
        <v>1</v>
      </c>
      <c r="R33" s="54" t="s">
        <v>2</v>
      </c>
      <c r="S33" s="120" t="s">
        <v>1</v>
      </c>
      <c r="T33" s="120">
        <v>2015</v>
      </c>
      <c r="U33" s="120">
        <v>1.2</v>
      </c>
      <c r="V33" s="120">
        <v>2001</v>
      </c>
      <c r="W33" s="120">
        <v>1.2</v>
      </c>
      <c r="X33" s="120">
        <v>2013.2013999999999</v>
      </c>
      <c r="Y33" s="120">
        <v>2.1</v>
      </c>
      <c r="Z33" s="120"/>
      <c r="AA33" s="120"/>
      <c r="AB33" s="7"/>
    </row>
    <row r="34" spans="1:51" ht="15.75" x14ac:dyDescent="0.25">
      <c r="A34" s="54">
        <v>26</v>
      </c>
      <c r="B34" s="54" t="s">
        <v>545</v>
      </c>
      <c r="C34" s="54">
        <v>10</v>
      </c>
      <c r="D34" s="54"/>
      <c r="E34" s="54">
        <v>119</v>
      </c>
      <c r="F34" s="54"/>
      <c r="G34" s="54">
        <v>3</v>
      </c>
      <c r="H34" s="54">
        <v>3</v>
      </c>
      <c r="I34" s="54">
        <v>1988</v>
      </c>
      <c r="J34" s="54">
        <v>8208.7000000000007</v>
      </c>
      <c r="K34" s="54">
        <v>7219.9</v>
      </c>
      <c r="L34" s="54">
        <v>1058</v>
      </c>
      <c r="M34" s="54">
        <v>756</v>
      </c>
      <c r="N34" s="54">
        <v>810</v>
      </c>
      <c r="O34" s="54">
        <v>840.5</v>
      </c>
      <c r="P34" s="54" t="s">
        <v>3</v>
      </c>
      <c r="Q34" s="120" t="s">
        <v>1</v>
      </c>
      <c r="R34" s="54" t="s">
        <v>2</v>
      </c>
      <c r="S34" s="120" t="s">
        <v>1</v>
      </c>
      <c r="T34" s="120">
        <v>2007.2008000000001</v>
      </c>
      <c r="U34" s="120" t="s">
        <v>15</v>
      </c>
      <c r="V34" s="120">
        <v>2018</v>
      </c>
      <c r="W34" s="120" t="s">
        <v>14</v>
      </c>
      <c r="X34" s="120"/>
      <c r="Y34" s="120"/>
      <c r="Z34" s="120">
        <v>2018</v>
      </c>
      <c r="AA34" s="120" t="s">
        <v>12</v>
      </c>
      <c r="AB34" s="7"/>
    </row>
    <row r="35" spans="1:51" ht="15.75" x14ac:dyDescent="0.25">
      <c r="A35" s="54">
        <v>27</v>
      </c>
      <c r="B35" s="54" t="s">
        <v>544</v>
      </c>
      <c r="C35" s="54">
        <v>10</v>
      </c>
      <c r="D35" s="54"/>
      <c r="E35" s="54">
        <v>80</v>
      </c>
      <c r="F35" s="54"/>
      <c r="G35" s="54">
        <v>2</v>
      </c>
      <c r="H35" s="54">
        <v>2</v>
      </c>
      <c r="I35" s="54">
        <v>1989</v>
      </c>
      <c r="J35" s="54">
        <v>5089.45</v>
      </c>
      <c r="K35" s="54">
        <v>4559.3</v>
      </c>
      <c r="L35" s="54">
        <v>673</v>
      </c>
      <c r="M35" s="54">
        <v>471</v>
      </c>
      <c r="N35" s="54">
        <v>509</v>
      </c>
      <c r="O35" s="54">
        <v>470</v>
      </c>
      <c r="P35" s="54" t="s">
        <v>3</v>
      </c>
      <c r="Q35" s="120" t="s">
        <v>1</v>
      </c>
      <c r="R35" s="54" t="s">
        <v>2</v>
      </c>
      <c r="S35" s="120" t="s">
        <v>1</v>
      </c>
      <c r="T35" s="120">
        <v>2007.2014999999999</v>
      </c>
      <c r="U35" s="120" t="s">
        <v>13</v>
      </c>
      <c r="V35" s="120">
        <v>2018</v>
      </c>
      <c r="W35" s="120">
        <v>1.2</v>
      </c>
      <c r="X35" s="120"/>
      <c r="Y35" s="120"/>
      <c r="Z35" s="120">
        <v>2018</v>
      </c>
      <c r="AA35" s="120" t="s">
        <v>12</v>
      </c>
      <c r="AB35" s="7"/>
    </row>
    <row r="36" spans="1:51" ht="15.75" x14ac:dyDescent="0.25">
      <c r="A36" s="54">
        <v>28</v>
      </c>
      <c r="B36" s="54" t="s">
        <v>543</v>
      </c>
      <c r="C36" s="54">
        <v>10</v>
      </c>
      <c r="D36" s="54"/>
      <c r="E36" s="54">
        <v>239</v>
      </c>
      <c r="F36" s="54"/>
      <c r="G36" s="54">
        <v>6</v>
      </c>
      <c r="H36" s="54">
        <v>6</v>
      </c>
      <c r="I36" s="54">
        <v>1990</v>
      </c>
      <c r="J36" s="54">
        <v>16169.6</v>
      </c>
      <c r="K36" s="54">
        <v>13365.9</v>
      </c>
      <c r="L36" s="54">
        <v>2145</v>
      </c>
      <c r="M36" s="54">
        <v>1479</v>
      </c>
      <c r="N36" s="54">
        <v>1629</v>
      </c>
      <c r="O36" s="54">
        <v>1452.2</v>
      </c>
      <c r="P36" s="54" t="s">
        <v>3</v>
      </c>
      <c r="Q36" s="120" t="s">
        <v>1</v>
      </c>
      <c r="R36" s="54" t="s">
        <v>2</v>
      </c>
      <c r="S36" s="120" t="s">
        <v>1</v>
      </c>
      <c r="T36" s="120" t="s">
        <v>11</v>
      </c>
      <c r="U36" s="120" t="s">
        <v>10</v>
      </c>
      <c r="V36" s="120"/>
      <c r="W36" s="120"/>
      <c r="X36" s="120">
        <v>2012.2013999999999</v>
      </c>
      <c r="Y36" s="120" t="s">
        <v>9</v>
      </c>
      <c r="Z36" s="120"/>
      <c r="AA36" s="120"/>
      <c r="AB36" s="7"/>
    </row>
    <row r="37" spans="1:51" ht="15.75" x14ac:dyDescent="0.25">
      <c r="A37" s="54">
        <v>29</v>
      </c>
      <c r="B37" s="54" t="s">
        <v>542</v>
      </c>
      <c r="C37" s="54">
        <v>10</v>
      </c>
      <c r="D37" s="54"/>
      <c r="E37" s="54">
        <v>90</v>
      </c>
      <c r="F37" s="54"/>
      <c r="G37" s="54">
        <v>2</v>
      </c>
      <c r="H37" s="54">
        <v>2</v>
      </c>
      <c r="I37" s="54">
        <v>1993</v>
      </c>
      <c r="J37" s="54">
        <v>6477.7</v>
      </c>
      <c r="K37" s="54">
        <v>5573.5</v>
      </c>
      <c r="L37" s="54">
        <v>745.5</v>
      </c>
      <c r="M37" s="54">
        <v>587.70000000000005</v>
      </c>
      <c r="N37" s="54">
        <v>538.29999999999995</v>
      </c>
      <c r="O37" s="54">
        <v>679</v>
      </c>
      <c r="P37" s="54" t="s">
        <v>3</v>
      </c>
      <c r="Q37" s="120" t="s">
        <v>1</v>
      </c>
      <c r="R37" s="54" t="s">
        <v>2</v>
      </c>
      <c r="S37" s="120" t="s">
        <v>1</v>
      </c>
      <c r="T37" s="120"/>
      <c r="U37" s="120"/>
      <c r="V37" s="120"/>
      <c r="W37" s="120"/>
      <c r="X37" s="120">
        <v>2012</v>
      </c>
      <c r="Y37" s="120">
        <v>1</v>
      </c>
      <c r="Z37" s="120"/>
      <c r="AA37" s="120"/>
      <c r="AB37" s="7"/>
    </row>
    <row r="38" spans="1:51" ht="15.75" x14ac:dyDescent="0.25">
      <c r="A38" s="54">
        <v>30</v>
      </c>
      <c r="B38" s="54" t="s">
        <v>541</v>
      </c>
      <c r="C38" s="54">
        <v>10</v>
      </c>
      <c r="D38" s="54"/>
      <c r="E38" s="54">
        <v>316</v>
      </c>
      <c r="F38" s="54">
        <v>2</v>
      </c>
      <c r="G38" s="54">
        <v>8</v>
      </c>
      <c r="H38" s="54">
        <v>8</v>
      </c>
      <c r="I38" s="54">
        <v>1994</v>
      </c>
      <c r="J38" s="54">
        <v>20999.1</v>
      </c>
      <c r="K38" s="54">
        <v>18483.3</v>
      </c>
      <c r="L38" s="54">
        <v>2711</v>
      </c>
      <c r="M38" s="54">
        <v>1917</v>
      </c>
      <c r="N38" s="54">
        <v>2067</v>
      </c>
      <c r="O38" s="54">
        <v>1739.4</v>
      </c>
      <c r="P38" s="54" t="s">
        <v>3</v>
      </c>
      <c r="Q38" s="120" t="s">
        <v>1</v>
      </c>
      <c r="R38" s="54" t="s">
        <v>2</v>
      </c>
      <c r="S38" s="120" t="s">
        <v>1</v>
      </c>
      <c r="T38" s="120" t="s">
        <v>8</v>
      </c>
      <c r="U38" s="120" t="s">
        <v>7</v>
      </c>
      <c r="V38" s="120" t="s">
        <v>6</v>
      </c>
      <c r="W38" s="120" t="s">
        <v>5</v>
      </c>
      <c r="X38" s="120"/>
      <c r="Y38" s="120"/>
      <c r="Z38" s="120"/>
      <c r="AA38" s="120"/>
      <c r="AB38" s="7"/>
    </row>
    <row r="39" spans="1:51" s="104" customFormat="1" ht="15.75" x14ac:dyDescent="0.25">
      <c r="A39" s="54">
        <v>31</v>
      </c>
      <c r="B39" s="137" t="s">
        <v>547</v>
      </c>
      <c r="C39" s="138">
        <v>10</v>
      </c>
      <c r="D39" s="138"/>
      <c r="E39" s="138">
        <v>138</v>
      </c>
      <c r="F39" s="138">
        <v>2</v>
      </c>
      <c r="G39" s="138">
        <v>4</v>
      </c>
      <c r="H39" s="138">
        <v>4</v>
      </c>
      <c r="I39" s="138">
        <v>2002</v>
      </c>
      <c r="J39" s="138">
        <v>9192.4</v>
      </c>
      <c r="K39" s="138">
        <v>9192.4</v>
      </c>
      <c r="L39" s="138">
        <v>1332</v>
      </c>
      <c r="M39" s="138">
        <v>1060</v>
      </c>
      <c r="N39" s="138">
        <v>850</v>
      </c>
      <c r="O39" s="138">
        <v>731.1</v>
      </c>
      <c r="P39" s="135" t="s">
        <v>108</v>
      </c>
      <c r="Q39" s="135" t="s">
        <v>38</v>
      </c>
      <c r="R39" s="135" t="s">
        <v>2</v>
      </c>
      <c r="S39" s="135" t="s">
        <v>38</v>
      </c>
      <c r="T39" s="120"/>
      <c r="U39" s="120"/>
      <c r="V39" s="120"/>
      <c r="W39" s="120"/>
      <c r="X39" s="120"/>
      <c r="Y39" s="120"/>
      <c r="Z39" s="120"/>
      <c r="AA39" s="120"/>
      <c r="AB39" s="139"/>
    </row>
    <row r="40" spans="1:51" ht="15.75" x14ac:dyDescent="0.25">
      <c r="A40" s="54">
        <v>32</v>
      </c>
      <c r="B40" s="54" t="s">
        <v>548</v>
      </c>
      <c r="C40" s="54">
        <v>12</v>
      </c>
      <c r="D40" s="54"/>
      <c r="E40" s="54">
        <v>96</v>
      </c>
      <c r="F40" s="54"/>
      <c r="G40" s="54">
        <v>2</v>
      </c>
      <c r="H40" s="54">
        <v>4</v>
      </c>
      <c r="I40" s="54">
        <v>1995</v>
      </c>
      <c r="J40" s="54">
        <v>7186.1</v>
      </c>
      <c r="K40" s="54">
        <v>5890</v>
      </c>
      <c r="L40" s="54">
        <v>776.6</v>
      </c>
      <c r="M40" s="54">
        <v>576.6</v>
      </c>
      <c r="N40" s="54">
        <v>585.6</v>
      </c>
      <c r="O40" s="54">
        <v>1009.3</v>
      </c>
      <c r="P40" s="54" t="s">
        <v>3</v>
      </c>
      <c r="Q40" s="120" t="s">
        <v>1</v>
      </c>
      <c r="R40" s="54" t="s">
        <v>2</v>
      </c>
      <c r="S40" s="120" t="s">
        <v>1</v>
      </c>
      <c r="T40" s="120">
        <v>2016</v>
      </c>
      <c r="U40" s="120">
        <v>1.2</v>
      </c>
      <c r="V40" s="120">
        <v>2009</v>
      </c>
      <c r="W40" s="120">
        <v>2</v>
      </c>
      <c r="X40" s="120">
        <v>2013</v>
      </c>
      <c r="Y40" s="120" t="s">
        <v>4</v>
      </c>
      <c r="Z40" s="120"/>
      <c r="AA40" s="120"/>
      <c r="AB40" s="7"/>
    </row>
    <row r="41" spans="1:51" ht="15.75" x14ac:dyDescent="0.25">
      <c r="A41" s="54">
        <v>33</v>
      </c>
      <c r="B41" s="54" t="s">
        <v>549</v>
      </c>
      <c r="C41" s="54">
        <v>12</v>
      </c>
      <c r="D41" s="54"/>
      <c r="E41" s="54">
        <v>96</v>
      </c>
      <c r="F41" s="54"/>
      <c r="G41" s="54">
        <v>2</v>
      </c>
      <c r="H41" s="54">
        <v>4</v>
      </c>
      <c r="I41" s="54">
        <v>1995</v>
      </c>
      <c r="J41" s="54">
        <v>7089.2</v>
      </c>
      <c r="K41" s="54">
        <v>5793.6</v>
      </c>
      <c r="L41" s="54">
        <v>776.6</v>
      </c>
      <c r="M41" s="54">
        <v>576.6</v>
      </c>
      <c r="N41" s="54">
        <v>585.6</v>
      </c>
      <c r="O41" s="54">
        <v>1034.5999999999999</v>
      </c>
      <c r="P41" s="54" t="s">
        <v>3</v>
      </c>
      <c r="Q41" s="120" t="s">
        <v>1</v>
      </c>
      <c r="R41" s="54" t="s">
        <v>2</v>
      </c>
      <c r="S41" s="120" t="s">
        <v>1</v>
      </c>
      <c r="T41" s="120"/>
      <c r="U41" s="120"/>
      <c r="V41" s="120"/>
      <c r="W41" s="120"/>
      <c r="X41" s="120">
        <v>2013</v>
      </c>
      <c r="Y41" s="120" t="s">
        <v>0</v>
      </c>
      <c r="Z41" s="120"/>
      <c r="AA41" s="120"/>
      <c r="AB41" s="7"/>
    </row>
    <row r="42" spans="1:51" ht="15.75" x14ac:dyDescent="0.25">
      <c r="A42" s="54"/>
      <c r="B42" s="54"/>
      <c r="C42" s="54"/>
      <c r="D42" s="54"/>
      <c r="E42" s="54">
        <f>SUM(E9:E41)</f>
        <v>4641</v>
      </c>
      <c r="F42" s="54"/>
      <c r="G42" s="54">
        <f>SUM(G9:G41)</f>
        <v>116</v>
      </c>
      <c r="H42" s="54">
        <f>SUM(H9:H41)</f>
        <v>129</v>
      </c>
      <c r="I42" s="54"/>
      <c r="J42" s="54">
        <f t="shared" ref="J42:O42" si="0">SUM(J9:J41)</f>
        <v>308499.85000000003</v>
      </c>
      <c r="K42" s="54">
        <f t="shared" si="0"/>
        <v>270435.19999999995</v>
      </c>
      <c r="L42" s="54">
        <f t="shared" si="0"/>
        <v>41102.699999999997</v>
      </c>
      <c r="M42" s="54">
        <f t="shared" si="0"/>
        <v>29903.200000000001</v>
      </c>
      <c r="N42" s="54">
        <f t="shared" si="0"/>
        <v>31106.399999999994</v>
      </c>
      <c r="O42" s="54">
        <f t="shared" si="0"/>
        <v>31859.299999999996</v>
      </c>
      <c r="P42" s="54"/>
      <c r="Q42" s="120"/>
      <c r="R42" s="54"/>
      <c r="S42" s="54"/>
      <c r="T42" s="120"/>
      <c r="U42" s="120"/>
      <c r="V42" s="120"/>
      <c r="W42" s="120"/>
      <c r="X42" s="120"/>
      <c r="Y42" s="120"/>
      <c r="Z42" s="120"/>
      <c r="AA42" s="120"/>
      <c r="AB42" s="7"/>
    </row>
    <row r="43" spans="1:51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40"/>
      <c r="Y43" s="40"/>
      <c r="Z43" s="35"/>
      <c r="AA43" s="35"/>
      <c r="AB43" s="2"/>
    </row>
    <row r="44" spans="1:51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2"/>
    </row>
    <row r="45" spans="1:51" x14ac:dyDescent="0.2">
      <c r="AB45" s="2"/>
    </row>
    <row r="46" spans="1:51" ht="18.75" x14ac:dyDescent="0.3">
      <c r="B46" s="36"/>
      <c r="C46" s="36"/>
      <c r="D46" s="36"/>
      <c r="E46" s="36"/>
      <c r="F46" s="36"/>
      <c r="L46" s="28"/>
      <c r="AB46" s="2"/>
      <c r="AJ46" s="2"/>
      <c r="AN46" s="2"/>
    </row>
    <row r="47" spans="1:51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48" spans="1:51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</row>
    <row r="49" spans="1:51" ht="15.75" x14ac:dyDescent="0.25">
      <c r="A49" s="35"/>
      <c r="B49" s="35"/>
      <c r="C49" s="35"/>
      <c r="D49" s="35"/>
      <c r="E49" s="37"/>
      <c r="F49" s="37"/>
      <c r="G49" s="37"/>
      <c r="H49" s="38"/>
      <c r="I49" s="37"/>
      <c r="J49" s="37"/>
      <c r="K49" s="37"/>
      <c r="L49" s="35"/>
      <c r="M49" s="35"/>
      <c r="N49" s="35"/>
      <c r="O49" s="35"/>
      <c r="P49" s="35"/>
      <c r="Q49" s="39"/>
      <c r="R49" s="35"/>
      <c r="S49" s="35"/>
      <c r="T49" s="35"/>
      <c r="U49" s="35"/>
      <c r="V49" s="35"/>
      <c r="W49" s="35"/>
      <c r="X49" s="35"/>
      <c r="Y49" s="35"/>
      <c r="Z49" s="39"/>
      <c r="AA49" s="35"/>
      <c r="AB49" s="2"/>
      <c r="AC49" s="2"/>
      <c r="AD49" s="4"/>
      <c r="AE49" s="4"/>
      <c r="AF49" s="4"/>
      <c r="AG49" s="4"/>
      <c r="AH49" s="2"/>
      <c r="AI49" s="4"/>
      <c r="AJ49" s="4"/>
      <c r="AK49" s="19"/>
      <c r="AL49" s="4"/>
      <c r="AM49" s="4"/>
      <c r="AN49" s="4"/>
      <c r="AO49" s="4"/>
      <c r="AP49" s="4"/>
      <c r="AQ49" s="4"/>
      <c r="AR49" s="4"/>
      <c r="AS49" s="4"/>
      <c r="AT49" s="4"/>
      <c r="AU49" s="2"/>
      <c r="AV49" s="2"/>
      <c r="AW49" s="2"/>
      <c r="AX49" s="2"/>
      <c r="AY49" s="2"/>
    </row>
    <row r="50" spans="1:51" ht="15" x14ac:dyDescent="0.25">
      <c r="A50" s="35"/>
      <c r="B50" s="48"/>
      <c r="C50" s="48"/>
      <c r="D50" s="48"/>
      <c r="E50" s="49"/>
      <c r="F50" s="49"/>
      <c r="G50" s="49"/>
      <c r="H50" s="50"/>
      <c r="I50" s="49"/>
      <c r="J50" s="49"/>
      <c r="K50" s="49"/>
      <c r="L50" s="39"/>
      <c r="M50" s="39"/>
      <c r="N50" s="39"/>
      <c r="O50" s="39"/>
      <c r="P50" s="39"/>
      <c r="Q50" s="39"/>
      <c r="R50" s="35"/>
      <c r="S50" s="35"/>
      <c r="T50" s="35"/>
      <c r="U50" s="35"/>
      <c r="V50" s="35"/>
      <c r="W50" s="35"/>
      <c r="X50" s="35"/>
      <c r="Y50" s="35"/>
      <c r="Z50" s="39"/>
      <c r="AA50" s="35"/>
      <c r="AB50" s="2"/>
      <c r="AC50" s="15"/>
      <c r="AD50" s="4"/>
      <c r="AE50" s="4"/>
      <c r="AF50" s="4"/>
      <c r="AG50" s="4"/>
      <c r="AH50" s="2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5"/>
      <c r="AV50" s="5"/>
      <c r="AW50" s="5"/>
      <c r="AX50" s="2"/>
      <c r="AY50" s="2"/>
    </row>
    <row r="51" spans="1:51" ht="12" customHeight="1" x14ac:dyDescent="0.2">
      <c r="A51" s="35"/>
      <c r="B51" s="40"/>
      <c r="C51" s="41"/>
      <c r="D51" s="41"/>
      <c r="E51" s="51"/>
      <c r="F51" s="51"/>
      <c r="G51" s="51"/>
      <c r="H51" s="52"/>
      <c r="I51" s="51"/>
      <c r="J51" s="49"/>
      <c r="K51" s="4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15"/>
      <c r="AC51" s="15"/>
      <c r="AD51" s="18"/>
      <c r="AE51" s="14"/>
      <c r="AF51" s="14"/>
      <c r="AG51" s="17"/>
      <c r="AH51" s="14"/>
      <c r="AI51" s="16"/>
      <c r="AJ51" s="16"/>
      <c r="AK51" s="16"/>
      <c r="AL51" s="16"/>
      <c r="AM51" s="16"/>
      <c r="AN51" s="16"/>
      <c r="AO51" s="16"/>
      <c r="AP51" s="16"/>
      <c r="AQ51" s="16"/>
      <c r="AR51" s="9"/>
      <c r="AS51" s="7"/>
      <c r="AT51" s="9"/>
      <c r="AU51" s="5"/>
      <c r="AV51" s="2"/>
      <c r="AW51" s="2"/>
      <c r="AX51" s="2"/>
      <c r="AY51" s="2"/>
    </row>
    <row r="52" spans="1:51" x14ac:dyDescent="0.2">
      <c r="A52" s="35"/>
      <c r="B52" s="35"/>
      <c r="C52" s="35"/>
      <c r="D52" s="35"/>
      <c r="E52" s="37"/>
      <c r="F52" s="37"/>
      <c r="G52" s="37"/>
      <c r="H52" s="38"/>
      <c r="I52" s="37"/>
      <c r="J52" s="37"/>
      <c r="K52" s="37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15"/>
      <c r="AC52" s="15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2"/>
      <c r="AS52" s="2"/>
      <c r="AT52" s="9"/>
      <c r="AU52" s="2"/>
      <c r="AV52" s="2"/>
      <c r="AW52" s="2"/>
      <c r="AX52" s="2"/>
      <c r="AY52" s="2"/>
    </row>
    <row r="53" spans="1:51" x14ac:dyDescent="0.2">
      <c r="A53" s="35"/>
      <c r="B53" s="35"/>
      <c r="C53" s="35"/>
      <c r="D53" s="35"/>
      <c r="E53" s="37"/>
      <c r="F53" s="37"/>
      <c r="G53" s="37"/>
      <c r="H53" s="38"/>
      <c r="I53" s="37"/>
      <c r="J53" s="37"/>
      <c r="K53" s="37"/>
      <c r="L53" s="39"/>
      <c r="M53" s="35"/>
      <c r="N53" s="39"/>
      <c r="O53" s="39"/>
      <c r="P53" s="39"/>
      <c r="Q53" s="39"/>
      <c r="R53" s="35"/>
      <c r="S53" s="39"/>
      <c r="T53" s="39"/>
      <c r="U53" s="39"/>
      <c r="V53" s="39"/>
      <c r="W53" s="39"/>
      <c r="X53" s="39"/>
      <c r="Y53" s="39"/>
      <c r="Z53" s="39"/>
      <c r="AA53" s="35"/>
      <c r="AB53" s="9"/>
      <c r="AC53" s="9"/>
      <c r="AD53" s="9"/>
      <c r="AE53" s="10"/>
      <c r="AF53" s="9"/>
      <c r="AG53" s="9"/>
      <c r="AH53" s="13"/>
      <c r="AI53" s="9"/>
      <c r="AJ53" s="9"/>
      <c r="AK53" s="9"/>
      <c r="AL53" s="9"/>
      <c r="AM53" s="9"/>
      <c r="AN53" s="9"/>
      <c r="AO53" s="9"/>
      <c r="AP53" s="9"/>
      <c r="AQ53" s="9"/>
      <c r="AR53" s="10"/>
      <c r="AS53" s="10"/>
      <c r="AT53" s="9"/>
      <c r="AU53" s="2"/>
      <c r="AV53" s="2"/>
      <c r="AW53" s="2"/>
      <c r="AX53" s="2"/>
      <c r="AY53" s="2"/>
    </row>
    <row r="54" spans="1:51" x14ac:dyDescent="0.2">
      <c r="A54" s="35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2"/>
      <c r="AY54" s="2"/>
    </row>
    <row r="55" spans="1:51" x14ac:dyDescent="0.2">
      <c r="A55" s="35"/>
      <c r="B55" s="35"/>
      <c r="C55" s="35"/>
      <c r="D55" s="35"/>
      <c r="E55" s="40"/>
      <c r="F55" s="40"/>
      <c r="G55" s="40"/>
      <c r="H55" s="40"/>
      <c r="I55" s="40"/>
      <c r="J55" s="40"/>
      <c r="K55" s="35"/>
      <c r="L55" s="35"/>
      <c r="M55" s="40"/>
      <c r="N55" s="40"/>
      <c r="O55" s="40"/>
      <c r="P55" s="40"/>
      <c r="Q55" s="42"/>
      <c r="R55" s="40"/>
      <c r="S55" s="43"/>
      <c r="T55" s="43"/>
      <c r="U55" s="43"/>
      <c r="V55" s="43"/>
      <c r="W55" s="43"/>
      <c r="X55" s="43"/>
      <c r="Y55" s="43"/>
      <c r="Z55" s="40"/>
      <c r="AA55" s="40"/>
      <c r="AB55" s="8"/>
      <c r="AC55" s="11"/>
      <c r="AD55" s="10"/>
      <c r="AE55" s="9"/>
      <c r="AF55" s="2"/>
      <c r="AG55" s="7"/>
      <c r="AH55" s="2"/>
      <c r="AI55" s="9"/>
      <c r="AJ55" s="7"/>
      <c r="AK55" s="7"/>
      <c r="AL55" s="7"/>
      <c r="AM55" s="7"/>
      <c r="AN55" s="7"/>
      <c r="AO55" s="7"/>
      <c r="AP55" s="7"/>
      <c r="AQ55" s="7"/>
      <c r="AR55" s="7"/>
      <c r="AS55" s="2"/>
      <c r="AT55" s="7"/>
      <c r="AU55" s="10"/>
      <c r="AV55" s="2"/>
      <c r="AW55" s="2"/>
      <c r="AX55" s="4"/>
      <c r="AY55" s="2"/>
    </row>
    <row r="56" spans="1:51" x14ac:dyDescent="0.2">
      <c r="A56" s="35"/>
      <c r="B56" s="35"/>
      <c r="C56" s="35"/>
      <c r="D56" s="35"/>
      <c r="E56" s="40"/>
      <c r="F56" s="40"/>
      <c r="G56" s="40"/>
      <c r="H56" s="40"/>
      <c r="I56" s="40"/>
      <c r="J56" s="40"/>
      <c r="K56" s="35"/>
      <c r="L56" s="35"/>
      <c r="M56" s="40"/>
      <c r="N56" s="40"/>
      <c r="O56" s="40"/>
      <c r="P56" s="40"/>
      <c r="Q56" s="42"/>
      <c r="R56" s="40"/>
      <c r="S56" s="43"/>
      <c r="T56" s="43"/>
      <c r="U56" s="43"/>
      <c r="V56" s="43"/>
      <c r="W56" s="43"/>
      <c r="X56" s="43"/>
      <c r="Y56" s="43"/>
      <c r="Z56" s="40"/>
      <c r="AA56" s="40"/>
      <c r="AB56" s="8"/>
      <c r="AC56" s="11"/>
      <c r="AD56" s="10"/>
      <c r="AE56" s="9"/>
      <c r="AF56" s="2"/>
      <c r="AG56" s="7"/>
      <c r="AH56" s="2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2"/>
      <c r="AT56" s="7"/>
      <c r="AU56" s="2"/>
      <c r="AV56" s="2"/>
      <c r="AW56" s="2"/>
      <c r="AX56" s="4"/>
      <c r="AY56" s="2"/>
    </row>
    <row r="57" spans="1:51" x14ac:dyDescent="0.2">
      <c r="A57" s="35"/>
      <c r="B57" s="35"/>
      <c r="C57" s="35"/>
      <c r="D57" s="35"/>
      <c r="E57" s="40"/>
      <c r="F57" s="40"/>
      <c r="G57" s="40"/>
      <c r="H57" s="40"/>
      <c r="I57" s="40"/>
      <c r="J57" s="40"/>
      <c r="K57" s="35"/>
      <c r="L57" s="44"/>
      <c r="M57" s="45"/>
      <c r="N57" s="45"/>
      <c r="O57" s="45"/>
      <c r="P57" s="45"/>
      <c r="Q57" s="46"/>
      <c r="R57" s="45"/>
      <c r="S57" s="43"/>
      <c r="T57" s="43"/>
      <c r="U57" s="43"/>
      <c r="V57" s="43"/>
      <c r="W57" s="43"/>
      <c r="X57" s="43"/>
      <c r="Y57" s="43"/>
      <c r="Z57" s="40"/>
      <c r="AA57" s="40"/>
      <c r="AB57" s="8"/>
      <c r="AC57" s="11"/>
      <c r="AD57" s="10"/>
      <c r="AE57" s="9"/>
      <c r="AF57" s="2"/>
      <c r="AG57" s="7"/>
      <c r="AH57" s="2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2"/>
      <c r="AT57" s="7"/>
      <c r="AU57" s="2"/>
      <c r="AV57" s="2"/>
      <c r="AW57" s="2"/>
      <c r="AX57" s="4"/>
      <c r="AY57" s="2"/>
    </row>
    <row r="58" spans="1:51" x14ac:dyDescent="0.2">
      <c r="A58" s="35"/>
      <c r="B58" s="35"/>
      <c r="C58" s="35"/>
      <c r="D58" s="35"/>
      <c r="E58" s="40"/>
      <c r="F58" s="40"/>
      <c r="G58" s="40"/>
      <c r="H58" s="40"/>
      <c r="I58" s="40"/>
      <c r="J58" s="40"/>
      <c r="K58" s="35"/>
      <c r="L58" s="44"/>
      <c r="M58" s="45"/>
      <c r="N58" s="45"/>
      <c r="O58" s="45"/>
      <c r="P58" s="45"/>
      <c r="Q58" s="46"/>
      <c r="R58" s="45"/>
      <c r="S58" s="43"/>
      <c r="T58" s="43"/>
      <c r="U58" s="43"/>
      <c r="V58" s="43"/>
      <c r="W58" s="43"/>
      <c r="X58" s="43"/>
      <c r="Y58" s="43"/>
      <c r="Z58" s="40"/>
      <c r="AA58" s="40"/>
      <c r="AB58" s="8"/>
      <c r="AC58" s="11"/>
      <c r="AD58" s="10"/>
      <c r="AE58" s="9"/>
      <c r="AF58" s="2"/>
      <c r="AG58" s="7"/>
      <c r="AH58" s="2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2"/>
      <c r="AT58" s="7"/>
      <c r="AU58" s="2"/>
      <c r="AV58" s="2"/>
      <c r="AW58" s="2"/>
      <c r="AX58" s="4"/>
      <c r="AY58" s="2"/>
    </row>
    <row r="59" spans="1:51" x14ac:dyDescent="0.2">
      <c r="A59" s="35"/>
      <c r="B59" s="35"/>
      <c r="C59" s="35"/>
      <c r="D59" s="35"/>
      <c r="E59" s="40"/>
      <c r="F59" s="40"/>
      <c r="G59" s="40"/>
      <c r="H59" s="40"/>
      <c r="I59" s="40"/>
      <c r="J59" s="40"/>
      <c r="K59" s="35"/>
      <c r="L59" s="44"/>
      <c r="M59" s="45"/>
      <c r="N59" s="45"/>
      <c r="O59" s="45"/>
      <c r="P59" s="45"/>
      <c r="Q59" s="46"/>
      <c r="R59" s="45"/>
      <c r="S59" s="43"/>
      <c r="T59" s="43"/>
      <c r="U59" s="43"/>
      <c r="V59" s="43"/>
      <c r="W59" s="43"/>
      <c r="X59" s="43"/>
      <c r="Y59" s="43"/>
      <c r="Z59" s="40"/>
      <c r="AA59" s="40"/>
      <c r="AB59" s="8"/>
      <c r="AC59" s="11"/>
      <c r="AD59" s="10"/>
      <c r="AE59" s="9"/>
      <c r="AF59" s="2"/>
      <c r="AG59" s="7"/>
      <c r="AH59" s="2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2"/>
      <c r="AT59" s="7"/>
      <c r="AU59" s="2"/>
      <c r="AV59" s="2"/>
      <c r="AW59" s="2"/>
      <c r="AX59" s="4"/>
      <c r="AY59" s="2"/>
    </row>
    <row r="60" spans="1:51" x14ac:dyDescent="0.2">
      <c r="A60" s="35"/>
      <c r="B60" s="35"/>
      <c r="C60" s="35"/>
      <c r="D60" s="35"/>
      <c r="E60" s="40"/>
      <c r="F60" s="40"/>
      <c r="G60" s="40"/>
      <c r="H60" s="40"/>
      <c r="I60" s="40"/>
      <c r="J60" s="40"/>
      <c r="K60" s="35"/>
      <c r="L60" s="44"/>
      <c r="M60" s="45"/>
      <c r="N60" s="45"/>
      <c r="O60" s="45"/>
      <c r="P60" s="45"/>
      <c r="Q60" s="46"/>
      <c r="R60" s="45"/>
      <c r="S60" s="43"/>
      <c r="T60" s="43"/>
      <c r="U60" s="43"/>
      <c r="V60" s="43"/>
      <c r="W60" s="43"/>
      <c r="X60" s="43"/>
      <c r="Y60" s="43"/>
      <c r="Z60" s="40"/>
      <c r="AA60" s="40"/>
      <c r="AB60" s="8"/>
      <c r="AC60" s="11"/>
      <c r="AD60" s="10"/>
      <c r="AE60" s="9"/>
      <c r="AF60" s="2"/>
      <c r="AG60" s="7"/>
      <c r="AH60" s="2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2"/>
      <c r="AT60" s="7"/>
      <c r="AU60" s="10"/>
      <c r="AV60" s="2"/>
      <c r="AW60" s="2"/>
      <c r="AX60" s="4"/>
      <c r="AY60" s="2"/>
    </row>
    <row r="61" spans="1:51" x14ac:dyDescent="0.2">
      <c r="A61" s="35"/>
      <c r="B61" s="35"/>
      <c r="C61" s="35"/>
      <c r="D61" s="35"/>
      <c r="E61" s="40"/>
      <c r="F61" s="40"/>
      <c r="G61" s="40"/>
      <c r="H61" s="40"/>
      <c r="I61" s="40"/>
      <c r="J61" s="40"/>
      <c r="K61" s="35"/>
      <c r="L61" s="44"/>
      <c r="M61" s="45"/>
      <c r="N61" s="45"/>
      <c r="O61" s="45"/>
      <c r="P61" s="45"/>
      <c r="Q61" s="46"/>
      <c r="R61" s="45"/>
      <c r="S61" s="43"/>
      <c r="T61" s="43"/>
      <c r="U61" s="43"/>
      <c r="V61" s="43"/>
      <c r="W61" s="43"/>
      <c r="X61" s="43"/>
      <c r="Y61" s="43"/>
      <c r="Z61" s="40"/>
      <c r="AA61" s="40"/>
      <c r="AB61" s="8"/>
      <c r="AC61" s="11"/>
      <c r="AD61" s="10"/>
      <c r="AE61" s="9"/>
      <c r="AF61" s="2"/>
      <c r="AG61" s="7"/>
      <c r="AH61" s="2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2"/>
      <c r="AT61" s="7"/>
      <c r="AU61" s="2"/>
      <c r="AV61" s="2"/>
      <c r="AW61" s="2"/>
      <c r="AX61" s="4"/>
      <c r="AY61" s="2"/>
    </row>
    <row r="62" spans="1:51" x14ac:dyDescent="0.2">
      <c r="A62" s="35"/>
      <c r="B62" s="35"/>
      <c r="C62" s="35"/>
      <c r="D62" s="35"/>
      <c r="E62" s="40"/>
      <c r="F62" s="40"/>
      <c r="G62" s="40"/>
      <c r="H62" s="40"/>
      <c r="I62" s="40"/>
      <c r="J62" s="40"/>
      <c r="K62" s="35"/>
      <c r="L62" s="44"/>
      <c r="M62" s="45"/>
      <c r="N62" s="45"/>
      <c r="O62" s="45"/>
      <c r="P62" s="45"/>
      <c r="Q62" s="46"/>
      <c r="R62" s="45"/>
      <c r="S62" s="43"/>
      <c r="T62" s="43"/>
      <c r="U62" s="43"/>
      <c r="V62" s="43"/>
      <c r="W62" s="43"/>
      <c r="X62" s="43"/>
      <c r="Y62" s="43"/>
      <c r="Z62" s="40"/>
      <c r="AA62" s="40"/>
      <c r="AB62" s="8"/>
      <c r="AC62" s="11"/>
      <c r="AD62" s="10"/>
      <c r="AE62" s="9"/>
      <c r="AF62" s="2"/>
      <c r="AG62" s="7"/>
      <c r="AH62" s="2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2"/>
      <c r="AT62" s="7"/>
      <c r="AU62" s="10"/>
      <c r="AV62" s="2"/>
      <c r="AW62" s="2"/>
      <c r="AX62" s="4"/>
      <c r="AY62" s="2"/>
    </row>
    <row r="63" spans="1:51" x14ac:dyDescent="0.2">
      <c r="A63" s="35"/>
      <c r="B63" s="35"/>
      <c r="C63" s="35"/>
      <c r="D63" s="35"/>
      <c r="E63" s="40"/>
      <c r="F63" s="40"/>
      <c r="G63" s="40"/>
      <c r="H63" s="40"/>
      <c r="I63" s="40"/>
      <c r="J63" s="40"/>
      <c r="K63" s="35"/>
      <c r="L63" s="44"/>
      <c r="M63" s="45"/>
      <c r="N63" s="45"/>
      <c r="O63" s="45"/>
      <c r="P63" s="45"/>
      <c r="Q63" s="46"/>
      <c r="R63" s="45"/>
      <c r="S63" s="43"/>
      <c r="T63" s="43"/>
      <c r="U63" s="43"/>
      <c r="V63" s="43"/>
      <c r="W63" s="43"/>
      <c r="X63" s="43"/>
      <c r="Y63" s="43"/>
      <c r="Z63" s="40"/>
      <c r="AA63" s="40"/>
      <c r="AB63" s="8"/>
      <c r="AC63" s="11"/>
      <c r="AD63" s="10"/>
      <c r="AE63" s="9"/>
      <c r="AF63" s="2"/>
      <c r="AG63" s="7"/>
      <c r="AH63" s="2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2"/>
      <c r="AT63" s="7"/>
      <c r="AU63" s="10"/>
      <c r="AV63" s="2"/>
      <c r="AW63" s="2"/>
      <c r="AX63" s="4"/>
      <c r="AY63" s="2"/>
    </row>
    <row r="64" spans="1:51" x14ac:dyDescent="0.2">
      <c r="A64" s="35"/>
      <c r="B64" s="35"/>
      <c r="C64" s="35"/>
      <c r="D64" s="35"/>
      <c r="E64" s="40"/>
      <c r="F64" s="40"/>
      <c r="G64" s="40"/>
      <c r="H64" s="40"/>
      <c r="I64" s="40"/>
      <c r="J64" s="40"/>
      <c r="K64" s="35"/>
      <c r="L64" s="44"/>
      <c r="M64" s="45"/>
      <c r="N64" s="45"/>
      <c r="O64" s="45"/>
      <c r="P64" s="45"/>
      <c r="Q64" s="46"/>
      <c r="R64" s="45"/>
      <c r="S64" s="43"/>
      <c r="T64" s="43"/>
      <c r="U64" s="43"/>
      <c r="V64" s="43"/>
      <c r="W64" s="43"/>
      <c r="X64" s="43"/>
      <c r="Y64" s="43"/>
      <c r="Z64" s="40"/>
      <c r="AA64" s="40"/>
      <c r="AB64" s="8"/>
      <c r="AC64" s="11"/>
      <c r="AD64" s="10"/>
      <c r="AE64" s="9"/>
      <c r="AF64" s="2"/>
      <c r="AG64" s="7"/>
      <c r="AH64" s="2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2"/>
      <c r="AT64" s="7"/>
      <c r="AU64" s="10"/>
      <c r="AV64" s="2"/>
      <c r="AW64" s="2"/>
      <c r="AX64" s="4"/>
      <c r="AY64" s="2"/>
    </row>
    <row r="65" spans="1:51" x14ac:dyDescent="0.2">
      <c r="A65" s="35"/>
      <c r="B65" s="35"/>
      <c r="C65" s="35"/>
      <c r="D65" s="35"/>
      <c r="E65" s="40"/>
      <c r="F65" s="40"/>
      <c r="G65" s="40"/>
      <c r="H65" s="40"/>
      <c r="I65" s="40"/>
      <c r="J65" s="40"/>
      <c r="K65" s="35"/>
      <c r="L65" s="44"/>
      <c r="M65" s="45"/>
      <c r="N65" s="45"/>
      <c r="O65" s="45"/>
      <c r="P65" s="45"/>
      <c r="Q65" s="46"/>
      <c r="R65" s="45"/>
      <c r="S65" s="43"/>
      <c r="T65" s="43"/>
      <c r="U65" s="43"/>
      <c r="V65" s="43"/>
      <c r="W65" s="43"/>
      <c r="X65" s="43"/>
      <c r="Y65" s="43"/>
      <c r="Z65" s="40"/>
      <c r="AA65" s="40"/>
      <c r="AB65" s="8"/>
      <c r="AC65" s="11"/>
      <c r="AD65" s="10"/>
      <c r="AE65" s="9"/>
      <c r="AF65" s="2"/>
      <c r="AG65" s="7"/>
      <c r="AH65" s="2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2"/>
      <c r="AT65" s="7"/>
      <c r="AU65" s="2"/>
      <c r="AV65" s="2"/>
      <c r="AW65" s="2"/>
      <c r="AX65" s="4"/>
      <c r="AY65" s="2"/>
    </row>
    <row r="66" spans="1:51" x14ac:dyDescent="0.2">
      <c r="A66" s="35"/>
      <c r="B66" s="35"/>
      <c r="C66" s="35"/>
      <c r="D66" s="35"/>
      <c r="E66" s="40"/>
      <c r="F66" s="40"/>
      <c r="G66" s="40"/>
      <c r="H66" s="40"/>
      <c r="I66" s="40"/>
      <c r="J66" s="40"/>
      <c r="K66" s="35"/>
      <c r="L66" s="44"/>
      <c r="M66" s="45"/>
      <c r="N66" s="45"/>
      <c r="O66" s="45"/>
      <c r="P66" s="45"/>
      <c r="Q66" s="46"/>
      <c r="R66" s="45"/>
      <c r="S66" s="43"/>
      <c r="T66" s="43"/>
      <c r="U66" s="43"/>
      <c r="V66" s="43"/>
      <c r="W66" s="43"/>
      <c r="X66" s="43"/>
      <c r="Y66" s="43"/>
      <c r="Z66" s="40"/>
      <c r="AA66" s="40"/>
      <c r="AB66" s="8"/>
      <c r="AC66" s="11"/>
      <c r="AD66" s="10"/>
      <c r="AE66" s="9"/>
      <c r="AF66" s="2"/>
      <c r="AG66" s="7"/>
      <c r="AH66" s="2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2"/>
      <c r="AT66" s="7"/>
      <c r="AU66" s="2"/>
      <c r="AV66" s="2"/>
      <c r="AW66" s="2"/>
      <c r="AX66" s="4"/>
      <c r="AY66" s="2"/>
    </row>
    <row r="67" spans="1:51" x14ac:dyDescent="0.2">
      <c r="A67" s="35"/>
      <c r="B67" s="35"/>
      <c r="C67" s="35"/>
      <c r="D67" s="35"/>
      <c r="E67" s="40"/>
      <c r="F67" s="40"/>
      <c r="G67" s="40"/>
      <c r="H67" s="40"/>
      <c r="I67" s="40"/>
      <c r="J67" s="40"/>
      <c r="K67" s="35"/>
      <c r="L67" s="44"/>
      <c r="M67" s="45"/>
      <c r="N67" s="45"/>
      <c r="O67" s="45"/>
      <c r="P67" s="45"/>
      <c r="Q67" s="46"/>
      <c r="R67" s="45"/>
      <c r="S67" s="43"/>
      <c r="T67" s="43"/>
      <c r="U67" s="43"/>
      <c r="V67" s="43"/>
      <c r="W67" s="43"/>
      <c r="X67" s="43"/>
      <c r="Y67" s="43"/>
      <c r="Z67" s="40"/>
      <c r="AA67" s="40"/>
      <c r="AB67" s="8"/>
      <c r="AC67" s="11"/>
      <c r="AD67" s="10"/>
      <c r="AE67" s="9"/>
      <c r="AF67" s="2"/>
      <c r="AG67" s="7"/>
      <c r="AH67" s="2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2"/>
      <c r="AT67" s="7"/>
      <c r="AU67" s="2"/>
      <c r="AV67" s="2"/>
      <c r="AW67" s="2"/>
      <c r="AX67" s="4"/>
      <c r="AY67" s="2"/>
    </row>
    <row r="68" spans="1:51" x14ac:dyDescent="0.2">
      <c r="A68" s="35"/>
      <c r="B68" s="35"/>
      <c r="C68" s="35"/>
      <c r="D68" s="35"/>
      <c r="E68" s="40"/>
      <c r="F68" s="40"/>
      <c r="G68" s="40"/>
      <c r="H68" s="40"/>
      <c r="I68" s="40"/>
      <c r="J68" s="40"/>
      <c r="K68" s="35"/>
      <c r="L68" s="44"/>
      <c r="M68" s="45"/>
      <c r="N68" s="45"/>
      <c r="O68" s="45"/>
      <c r="P68" s="45"/>
      <c r="Q68" s="46"/>
      <c r="R68" s="45"/>
      <c r="S68" s="43"/>
      <c r="T68" s="43"/>
      <c r="U68" s="43"/>
      <c r="V68" s="43"/>
      <c r="W68" s="43"/>
      <c r="X68" s="43"/>
      <c r="Y68" s="43"/>
      <c r="Z68" s="40"/>
      <c r="AA68" s="40"/>
      <c r="AB68" s="8"/>
      <c r="AC68" s="8"/>
      <c r="AD68" s="10"/>
      <c r="AE68" s="9"/>
      <c r="AF68" s="2"/>
      <c r="AG68" s="7"/>
      <c r="AH68" s="2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2"/>
      <c r="AT68" s="7"/>
      <c r="AU68" s="10"/>
      <c r="AV68" s="2"/>
      <c r="AW68" s="2"/>
      <c r="AX68" s="4"/>
      <c r="AY68" s="2"/>
    </row>
    <row r="69" spans="1:51" x14ac:dyDescent="0.2">
      <c r="A69" s="35"/>
      <c r="B69" s="35"/>
      <c r="C69" s="35"/>
      <c r="D69" s="35"/>
      <c r="E69" s="40"/>
      <c r="F69" s="40"/>
      <c r="G69" s="40"/>
      <c r="H69" s="40"/>
      <c r="I69" s="40"/>
      <c r="J69" s="40"/>
      <c r="K69" s="35"/>
      <c r="L69" s="44"/>
      <c r="M69" s="45"/>
      <c r="N69" s="45"/>
      <c r="O69" s="45"/>
      <c r="P69" s="45"/>
      <c r="Q69" s="46"/>
      <c r="R69" s="45"/>
      <c r="S69" s="43"/>
      <c r="T69" s="43"/>
      <c r="U69" s="43"/>
      <c r="V69" s="43"/>
      <c r="W69" s="43"/>
      <c r="X69" s="43"/>
      <c r="Y69" s="43"/>
      <c r="Z69" s="40"/>
      <c r="AA69" s="40"/>
      <c r="AB69" s="8"/>
      <c r="AC69" s="11"/>
      <c r="AD69" s="10"/>
      <c r="AE69" s="9"/>
      <c r="AF69" s="2"/>
      <c r="AG69" s="7"/>
      <c r="AH69" s="2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2"/>
      <c r="AT69" s="7"/>
      <c r="AU69" s="10"/>
      <c r="AV69" s="2"/>
      <c r="AW69" s="2"/>
      <c r="AX69" s="4"/>
      <c r="AY69" s="2"/>
    </row>
    <row r="70" spans="1:51" x14ac:dyDescent="0.2">
      <c r="A70" s="35"/>
      <c r="B70" s="35"/>
      <c r="C70" s="35"/>
      <c r="D70" s="35"/>
      <c r="E70" s="40"/>
      <c r="F70" s="40"/>
      <c r="G70" s="40"/>
      <c r="H70" s="40"/>
      <c r="I70" s="40"/>
      <c r="J70" s="40"/>
      <c r="K70" s="35"/>
      <c r="L70" s="44"/>
      <c r="M70" s="45"/>
      <c r="N70" s="45"/>
      <c r="O70" s="45"/>
      <c r="P70" s="45"/>
      <c r="Q70" s="46"/>
      <c r="R70" s="45"/>
      <c r="S70" s="43"/>
      <c r="T70" s="43"/>
      <c r="U70" s="43"/>
      <c r="V70" s="43"/>
      <c r="W70" s="43"/>
      <c r="X70" s="43"/>
      <c r="Y70" s="43"/>
      <c r="Z70" s="40"/>
      <c r="AA70" s="40"/>
      <c r="AB70" s="8"/>
      <c r="AC70" s="8"/>
      <c r="AD70" s="10"/>
      <c r="AE70" s="9"/>
      <c r="AF70" s="2"/>
      <c r="AG70" s="7"/>
      <c r="AH70" s="2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2"/>
      <c r="AT70" s="7"/>
      <c r="AU70" s="10"/>
      <c r="AV70" s="2"/>
      <c r="AW70" s="2"/>
      <c r="AX70" s="4"/>
      <c r="AY70" s="2"/>
    </row>
    <row r="71" spans="1:51" x14ac:dyDescent="0.2">
      <c r="A71" s="35"/>
      <c r="B71" s="35"/>
      <c r="C71" s="35"/>
      <c r="D71" s="35"/>
      <c r="E71" s="40"/>
      <c r="F71" s="40"/>
      <c r="G71" s="40"/>
      <c r="H71" s="40"/>
      <c r="I71" s="40"/>
      <c r="J71" s="40"/>
      <c r="K71" s="35"/>
      <c r="L71" s="44"/>
      <c r="M71" s="45"/>
      <c r="N71" s="45"/>
      <c r="O71" s="45"/>
      <c r="P71" s="45"/>
      <c r="Q71" s="46"/>
      <c r="R71" s="45"/>
      <c r="S71" s="43"/>
      <c r="T71" s="43"/>
      <c r="U71" s="43"/>
      <c r="V71" s="43"/>
      <c r="W71" s="43"/>
      <c r="X71" s="43"/>
      <c r="Y71" s="43"/>
      <c r="Z71" s="40"/>
      <c r="AA71" s="40"/>
      <c r="AB71" s="8"/>
      <c r="AC71" s="8"/>
      <c r="AD71" s="10"/>
      <c r="AE71" s="9"/>
      <c r="AF71" s="2"/>
      <c r="AG71" s="7"/>
      <c r="AH71" s="2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2"/>
      <c r="AT71" s="7"/>
      <c r="AU71" s="2"/>
      <c r="AV71" s="2"/>
      <c r="AW71" s="2"/>
      <c r="AX71" s="4"/>
      <c r="AY71" s="2"/>
    </row>
    <row r="72" spans="1:51" x14ac:dyDescent="0.2">
      <c r="A72" s="35"/>
      <c r="B72" s="35"/>
      <c r="C72" s="35"/>
      <c r="D72" s="35"/>
      <c r="E72" s="40"/>
      <c r="F72" s="40"/>
      <c r="G72" s="40"/>
      <c r="H72" s="40"/>
      <c r="I72" s="40"/>
      <c r="J72" s="40"/>
      <c r="K72" s="35"/>
      <c r="L72" s="44"/>
      <c r="M72" s="45"/>
      <c r="N72" s="45"/>
      <c r="O72" s="45"/>
      <c r="P72" s="45"/>
      <c r="Q72" s="46"/>
      <c r="R72" s="45"/>
      <c r="S72" s="43"/>
      <c r="T72" s="43"/>
      <c r="U72" s="43"/>
      <c r="V72" s="43"/>
      <c r="W72" s="43"/>
      <c r="X72" s="43"/>
      <c r="Y72" s="43"/>
      <c r="Z72" s="40"/>
      <c r="AA72" s="40"/>
      <c r="AB72" s="8"/>
      <c r="AC72" s="8"/>
      <c r="AD72" s="10"/>
      <c r="AE72" s="9"/>
      <c r="AF72" s="2"/>
      <c r="AG72" s="7"/>
      <c r="AH72" s="2"/>
      <c r="AI72" s="7"/>
      <c r="AJ72" s="7"/>
      <c r="AK72" s="7"/>
      <c r="AL72" s="12"/>
      <c r="AM72" s="7"/>
      <c r="AN72" s="7"/>
      <c r="AO72" s="7"/>
      <c r="AP72" s="7"/>
      <c r="AQ72" s="7"/>
      <c r="AR72" s="7"/>
      <c r="AS72" s="2"/>
      <c r="AT72" s="7"/>
      <c r="AU72" s="2"/>
      <c r="AV72" s="2"/>
      <c r="AW72" s="2"/>
      <c r="AX72" s="4"/>
      <c r="AY72" s="2"/>
    </row>
    <row r="73" spans="1:51" x14ac:dyDescent="0.2">
      <c r="A73" s="35"/>
      <c r="B73" s="35"/>
      <c r="C73" s="35"/>
      <c r="D73" s="35"/>
      <c r="E73" s="40"/>
      <c r="F73" s="40"/>
      <c r="G73" s="40"/>
      <c r="H73" s="40"/>
      <c r="I73" s="40"/>
      <c r="J73" s="40"/>
      <c r="K73" s="35"/>
      <c r="L73" s="44"/>
      <c r="M73" s="45"/>
      <c r="N73" s="45"/>
      <c r="O73" s="45"/>
      <c r="P73" s="45"/>
      <c r="Q73" s="46"/>
      <c r="R73" s="45"/>
      <c r="S73" s="43"/>
      <c r="T73" s="43"/>
      <c r="U73" s="43"/>
      <c r="V73" s="43"/>
      <c r="W73" s="43"/>
      <c r="X73" s="43"/>
      <c r="Y73" s="43"/>
      <c r="Z73" s="40"/>
      <c r="AA73" s="40"/>
      <c r="AB73" s="8"/>
      <c r="AC73" s="11"/>
      <c r="AD73" s="10"/>
      <c r="AE73" s="9"/>
      <c r="AF73" s="2"/>
      <c r="AG73" s="7"/>
      <c r="AH73" s="2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2"/>
      <c r="AT73" s="7"/>
      <c r="AU73" s="2"/>
      <c r="AV73" s="2"/>
      <c r="AW73" s="2"/>
      <c r="AX73" s="4"/>
      <c r="AY73" s="2"/>
    </row>
    <row r="74" spans="1:51" x14ac:dyDescent="0.2">
      <c r="A74" s="35"/>
      <c r="B74" s="35"/>
      <c r="C74" s="35"/>
      <c r="D74" s="35"/>
      <c r="E74" s="40"/>
      <c r="F74" s="40"/>
      <c r="G74" s="40"/>
      <c r="H74" s="40"/>
      <c r="I74" s="40"/>
      <c r="J74" s="40"/>
      <c r="K74" s="35"/>
      <c r="L74" s="44"/>
      <c r="M74" s="45"/>
      <c r="N74" s="45"/>
      <c r="O74" s="45"/>
      <c r="P74" s="45"/>
      <c r="Q74" s="46"/>
      <c r="R74" s="45"/>
      <c r="S74" s="43"/>
      <c r="T74" s="43"/>
      <c r="U74" s="43"/>
      <c r="V74" s="43"/>
      <c r="W74" s="43"/>
      <c r="X74" s="43"/>
      <c r="Y74" s="43"/>
      <c r="Z74" s="40"/>
      <c r="AA74" s="40"/>
      <c r="AB74" s="8"/>
      <c r="AC74" s="11"/>
      <c r="AD74" s="10"/>
      <c r="AE74" s="9"/>
      <c r="AF74" s="2"/>
      <c r="AG74" s="7"/>
      <c r="AH74" s="2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2"/>
      <c r="AT74" s="7"/>
      <c r="AU74" s="2"/>
      <c r="AV74" s="2"/>
      <c r="AW74" s="2"/>
      <c r="AX74" s="4"/>
      <c r="AY74" s="2"/>
    </row>
    <row r="75" spans="1:51" x14ac:dyDescent="0.2">
      <c r="A75" s="35"/>
      <c r="B75" s="35"/>
      <c r="C75" s="35"/>
      <c r="D75" s="35"/>
      <c r="E75" s="40"/>
      <c r="F75" s="40"/>
      <c r="G75" s="40"/>
      <c r="H75" s="40"/>
      <c r="I75" s="40"/>
      <c r="J75" s="40"/>
      <c r="K75" s="35"/>
      <c r="L75" s="44"/>
      <c r="M75" s="45"/>
      <c r="N75" s="45"/>
      <c r="O75" s="45"/>
      <c r="P75" s="45"/>
      <c r="Q75" s="46"/>
      <c r="R75" s="45"/>
      <c r="S75" s="43"/>
      <c r="T75" s="43"/>
      <c r="U75" s="43"/>
      <c r="V75" s="43"/>
      <c r="W75" s="43"/>
      <c r="X75" s="43"/>
      <c r="Y75" s="43"/>
      <c r="Z75" s="40"/>
      <c r="AA75" s="40"/>
      <c r="AB75" s="8"/>
      <c r="AC75" s="8"/>
      <c r="AD75" s="10"/>
      <c r="AE75" s="9"/>
      <c r="AF75" s="2"/>
      <c r="AG75" s="7"/>
      <c r="AH75" s="2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2"/>
      <c r="AT75" s="7"/>
      <c r="AU75" s="2"/>
      <c r="AV75" s="2"/>
      <c r="AW75" s="2"/>
      <c r="AX75" s="4"/>
      <c r="AY75" s="2"/>
    </row>
    <row r="76" spans="1:51" x14ac:dyDescent="0.2">
      <c r="A76" s="35"/>
      <c r="B76" s="35"/>
      <c r="C76" s="35"/>
      <c r="D76" s="35"/>
      <c r="E76" s="40"/>
      <c r="F76" s="40"/>
      <c r="G76" s="40"/>
      <c r="H76" s="40"/>
      <c r="I76" s="40"/>
      <c r="J76" s="40"/>
      <c r="K76" s="35"/>
      <c r="L76" s="44"/>
      <c r="M76" s="45"/>
      <c r="N76" s="45"/>
      <c r="O76" s="45"/>
      <c r="P76" s="45"/>
      <c r="Q76" s="46"/>
      <c r="R76" s="45"/>
      <c r="S76" s="43"/>
      <c r="T76" s="43"/>
      <c r="U76" s="43"/>
      <c r="V76" s="43"/>
      <c r="W76" s="43"/>
      <c r="X76" s="43"/>
      <c r="Y76" s="43"/>
      <c r="Z76" s="40"/>
      <c r="AA76" s="40"/>
      <c r="AB76" s="8"/>
      <c r="AC76" s="8"/>
      <c r="AD76" s="10"/>
      <c r="AE76" s="9"/>
      <c r="AF76" s="2"/>
      <c r="AG76" s="7"/>
      <c r="AH76" s="2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2"/>
      <c r="AT76" s="7"/>
      <c r="AU76" s="2"/>
      <c r="AV76" s="2"/>
      <c r="AW76" s="2"/>
      <c r="AX76" s="4"/>
      <c r="AY76" s="2"/>
    </row>
    <row r="77" spans="1:51" x14ac:dyDescent="0.2">
      <c r="A77" s="35"/>
      <c r="B77" s="35"/>
      <c r="C77" s="35"/>
      <c r="D77" s="35"/>
      <c r="E77" s="40"/>
      <c r="F77" s="40"/>
      <c r="G77" s="40"/>
      <c r="H77" s="40"/>
      <c r="I77" s="40"/>
      <c r="J77" s="40"/>
      <c r="K77" s="35"/>
      <c r="L77" s="44"/>
      <c r="M77" s="45"/>
      <c r="N77" s="45"/>
      <c r="O77" s="45"/>
      <c r="P77" s="45"/>
      <c r="Q77" s="46"/>
      <c r="R77" s="45"/>
      <c r="S77" s="43"/>
      <c r="T77" s="43"/>
      <c r="U77" s="43"/>
      <c r="V77" s="43"/>
      <c r="W77" s="43"/>
      <c r="X77" s="43"/>
      <c r="Y77" s="43"/>
      <c r="Z77" s="40"/>
      <c r="AA77" s="40"/>
      <c r="AB77" s="8"/>
      <c r="AC77" s="8"/>
      <c r="AD77" s="10"/>
      <c r="AE77" s="9"/>
      <c r="AF77" s="2"/>
      <c r="AG77" s="7"/>
      <c r="AH77" s="2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2"/>
      <c r="AT77" s="7"/>
      <c r="AU77" s="2"/>
      <c r="AV77" s="2"/>
      <c r="AW77" s="2"/>
      <c r="AX77" s="4"/>
      <c r="AY77" s="2"/>
    </row>
    <row r="78" spans="1:51" x14ac:dyDescent="0.2">
      <c r="A78" s="35"/>
      <c r="B78" s="35"/>
      <c r="C78" s="35"/>
      <c r="D78" s="35"/>
      <c r="E78" s="40"/>
      <c r="F78" s="40"/>
      <c r="G78" s="40"/>
      <c r="H78" s="40"/>
      <c r="I78" s="40"/>
      <c r="J78" s="40"/>
      <c r="K78" s="35"/>
      <c r="L78" s="44"/>
      <c r="M78" s="45"/>
      <c r="N78" s="45"/>
      <c r="O78" s="45"/>
      <c r="P78" s="45"/>
      <c r="Q78" s="46"/>
      <c r="R78" s="45"/>
      <c r="S78" s="43"/>
      <c r="T78" s="43"/>
      <c r="U78" s="43"/>
      <c r="V78" s="43"/>
      <c r="W78" s="43"/>
      <c r="X78" s="43"/>
      <c r="Y78" s="43"/>
      <c r="Z78" s="40"/>
      <c r="AA78" s="40"/>
      <c r="AB78" s="8"/>
      <c r="AC78" s="8"/>
      <c r="AD78" s="10"/>
      <c r="AE78" s="9"/>
      <c r="AF78" s="2"/>
      <c r="AG78" s="7"/>
      <c r="AH78" s="2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2"/>
      <c r="AT78" s="7"/>
      <c r="AU78" s="2"/>
      <c r="AV78" s="2"/>
      <c r="AW78" s="2"/>
      <c r="AX78" s="4"/>
      <c r="AY78" s="2"/>
    </row>
    <row r="79" spans="1:51" x14ac:dyDescent="0.2">
      <c r="A79" s="35"/>
      <c r="B79" s="35"/>
      <c r="C79" s="35"/>
      <c r="D79" s="35"/>
      <c r="E79" s="40"/>
      <c r="F79" s="40"/>
      <c r="G79" s="40"/>
      <c r="H79" s="40"/>
      <c r="I79" s="40"/>
      <c r="J79" s="40"/>
      <c r="K79" s="35"/>
      <c r="L79" s="44"/>
      <c r="M79" s="45"/>
      <c r="N79" s="45"/>
      <c r="O79" s="45"/>
      <c r="P79" s="45"/>
      <c r="Q79" s="46"/>
      <c r="R79" s="45"/>
      <c r="S79" s="43"/>
      <c r="T79" s="43"/>
      <c r="U79" s="43"/>
      <c r="V79" s="43"/>
      <c r="W79" s="43"/>
      <c r="X79" s="43"/>
      <c r="Y79" s="43"/>
      <c r="Z79" s="40"/>
      <c r="AA79" s="40"/>
      <c r="AB79" s="8"/>
      <c r="AC79" s="11"/>
      <c r="AD79" s="10"/>
      <c r="AE79" s="9"/>
      <c r="AF79" s="2"/>
      <c r="AG79" s="7"/>
      <c r="AH79" s="2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2"/>
      <c r="AT79" s="7"/>
      <c r="AU79" s="2"/>
      <c r="AV79" s="2"/>
      <c r="AW79" s="2"/>
      <c r="AX79" s="4"/>
      <c r="AY79" s="2"/>
    </row>
    <row r="80" spans="1:51" x14ac:dyDescent="0.2">
      <c r="A80" s="35"/>
      <c r="B80" s="35"/>
      <c r="C80" s="35"/>
      <c r="D80" s="35"/>
      <c r="E80" s="40"/>
      <c r="F80" s="40"/>
      <c r="G80" s="40"/>
      <c r="H80" s="40"/>
      <c r="I80" s="40"/>
      <c r="J80" s="40"/>
      <c r="K80" s="35"/>
      <c r="L80" s="44"/>
      <c r="M80" s="45"/>
      <c r="N80" s="45"/>
      <c r="O80" s="45"/>
      <c r="P80" s="45"/>
      <c r="Q80" s="46"/>
      <c r="R80" s="45"/>
      <c r="S80" s="43"/>
      <c r="T80" s="43"/>
      <c r="U80" s="43"/>
      <c r="V80" s="43"/>
      <c r="W80" s="43"/>
      <c r="X80" s="43"/>
      <c r="Y80" s="43"/>
      <c r="Z80" s="40"/>
      <c r="AA80" s="40"/>
      <c r="AB80" s="8"/>
      <c r="AC80" s="11"/>
      <c r="AD80" s="10"/>
      <c r="AE80" s="9"/>
      <c r="AF80" s="2"/>
      <c r="AG80" s="7"/>
      <c r="AH80" s="2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2"/>
      <c r="AT80" s="7"/>
      <c r="AU80" s="2"/>
      <c r="AV80" s="2"/>
      <c r="AW80" s="2"/>
      <c r="AX80" s="4"/>
      <c r="AY80" s="2"/>
    </row>
    <row r="81" spans="1:51" ht="15.75" x14ac:dyDescent="0.25">
      <c r="A81" s="53"/>
      <c r="B81" s="35"/>
      <c r="C81" s="35"/>
      <c r="D81" s="35"/>
      <c r="E81" s="40"/>
      <c r="F81" s="40"/>
      <c r="G81" s="40"/>
      <c r="H81" s="40"/>
      <c r="I81" s="40"/>
      <c r="J81" s="40"/>
      <c r="K81" s="35"/>
      <c r="L81" s="44"/>
      <c r="M81" s="45"/>
      <c r="N81" s="45"/>
      <c r="O81" s="45"/>
      <c r="P81" s="45"/>
      <c r="Q81" s="46"/>
      <c r="R81" s="45"/>
      <c r="S81" s="43"/>
      <c r="T81" s="43"/>
      <c r="U81" s="43"/>
      <c r="V81" s="43"/>
      <c r="W81" s="43"/>
      <c r="X81" s="43"/>
      <c r="Y81" s="43"/>
      <c r="Z81" s="40"/>
      <c r="AA81" s="40"/>
      <c r="AB81" s="8"/>
      <c r="AC81" s="11"/>
      <c r="AD81" s="10"/>
      <c r="AE81" s="9"/>
      <c r="AF81" s="2"/>
      <c r="AG81" s="7"/>
      <c r="AH81" s="2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2"/>
      <c r="AT81" s="7"/>
      <c r="AU81" s="2"/>
      <c r="AV81" s="2"/>
      <c r="AW81" s="2"/>
      <c r="AX81" s="4"/>
      <c r="AY81" s="2"/>
    </row>
    <row r="82" spans="1:51" x14ac:dyDescent="0.2">
      <c r="A82" s="35"/>
      <c r="B82" s="35"/>
      <c r="C82" s="35"/>
      <c r="D82" s="35"/>
      <c r="E82" s="40"/>
      <c r="F82" s="40"/>
      <c r="G82" s="40"/>
      <c r="H82" s="40"/>
      <c r="I82" s="40"/>
      <c r="J82" s="40"/>
      <c r="K82" s="35"/>
      <c r="L82" s="44"/>
      <c r="M82" s="45"/>
      <c r="N82" s="45"/>
      <c r="O82" s="45"/>
      <c r="P82" s="45"/>
      <c r="Q82" s="46"/>
      <c r="R82" s="45"/>
      <c r="S82" s="43"/>
      <c r="T82" s="43"/>
      <c r="U82" s="43"/>
      <c r="V82" s="43"/>
      <c r="W82" s="43"/>
      <c r="X82" s="43"/>
      <c r="Y82" s="43"/>
      <c r="Z82" s="40"/>
      <c r="AA82" s="40"/>
      <c r="AB82" s="8"/>
      <c r="AC82" s="8"/>
      <c r="AD82" s="10"/>
      <c r="AE82" s="9"/>
      <c r="AF82" s="2"/>
      <c r="AG82" s="7"/>
      <c r="AH82" s="2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2"/>
      <c r="AT82" s="7"/>
      <c r="AU82" s="2"/>
      <c r="AV82" s="2"/>
      <c r="AW82" s="2"/>
      <c r="AX82" s="4"/>
      <c r="AY82" s="2"/>
    </row>
    <row r="83" spans="1:51" x14ac:dyDescent="0.2">
      <c r="A83" s="35"/>
      <c r="B83" s="35"/>
      <c r="C83" s="35"/>
      <c r="D83" s="35"/>
      <c r="E83" s="40"/>
      <c r="F83" s="40"/>
      <c r="G83" s="40"/>
      <c r="H83" s="40"/>
      <c r="I83" s="40"/>
      <c r="J83" s="40"/>
      <c r="K83" s="35"/>
      <c r="L83" s="44"/>
      <c r="M83" s="45"/>
      <c r="N83" s="45"/>
      <c r="O83" s="45"/>
      <c r="P83" s="45"/>
      <c r="Q83" s="46"/>
      <c r="R83" s="45"/>
      <c r="S83" s="43"/>
      <c r="T83" s="43"/>
      <c r="U83" s="43"/>
      <c r="V83" s="43"/>
      <c r="W83" s="43"/>
      <c r="X83" s="43"/>
      <c r="Y83" s="43"/>
      <c r="Z83" s="40"/>
      <c r="AA83" s="40"/>
      <c r="AB83" s="8"/>
      <c r="AC83" s="11"/>
      <c r="AD83" s="10"/>
      <c r="AE83" s="9"/>
      <c r="AF83" s="2"/>
      <c r="AG83" s="7"/>
      <c r="AH83" s="2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2"/>
      <c r="AT83" s="7"/>
      <c r="AU83" s="2"/>
      <c r="AV83" s="2"/>
      <c r="AW83" s="2"/>
      <c r="AX83" s="4"/>
      <c r="AY83" s="2"/>
    </row>
    <row r="84" spans="1:51" x14ac:dyDescent="0.2">
      <c r="A84" s="35"/>
      <c r="B84" s="35"/>
      <c r="C84" s="35"/>
      <c r="D84" s="35"/>
      <c r="E84" s="40"/>
      <c r="F84" s="40"/>
      <c r="G84" s="40"/>
      <c r="H84" s="40"/>
      <c r="I84" s="40"/>
      <c r="J84" s="40"/>
      <c r="K84" s="35"/>
      <c r="L84" s="44"/>
      <c r="M84" s="45"/>
      <c r="N84" s="45"/>
      <c r="O84" s="45"/>
      <c r="P84" s="45"/>
      <c r="Q84" s="46"/>
      <c r="R84" s="45"/>
      <c r="S84" s="43"/>
      <c r="T84" s="43"/>
      <c r="U84" s="43"/>
      <c r="V84" s="43"/>
      <c r="W84" s="43"/>
      <c r="X84" s="43"/>
      <c r="Y84" s="43"/>
      <c r="Z84" s="40"/>
      <c r="AA84" s="40"/>
      <c r="AB84" s="8"/>
      <c r="AC84" s="11"/>
      <c r="AD84" s="10"/>
      <c r="AE84" s="9"/>
      <c r="AF84" s="2"/>
      <c r="AG84" s="7"/>
      <c r="AH84" s="2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2"/>
      <c r="AT84" s="7"/>
      <c r="AU84" s="2"/>
      <c r="AV84" s="2"/>
      <c r="AW84" s="2"/>
      <c r="AX84" s="4"/>
      <c r="AY84" s="2"/>
    </row>
    <row r="85" spans="1:51" x14ac:dyDescent="0.2">
      <c r="A85" s="35"/>
      <c r="B85" s="35"/>
      <c r="C85" s="35"/>
      <c r="D85" s="35"/>
      <c r="E85" s="40"/>
      <c r="F85" s="40"/>
      <c r="G85" s="40"/>
      <c r="H85" s="40"/>
      <c r="I85" s="40"/>
      <c r="J85" s="40"/>
      <c r="K85" s="35"/>
      <c r="L85" s="44"/>
      <c r="M85" s="45"/>
      <c r="N85" s="45"/>
      <c r="O85" s="45"/>
      <c r="P85" s="45"/>
      <c r="Q85" s="46"/>
      <c r="R85" s="45"/>
      <c r="S85" s="43"/>
      <c r="T85" s="43"/>
      <c r="U85" s="43"/>
      <c r="V85" s="43"/>
      <c r="W85" s="43"/>
      <c r="X85" s="43"/>
      <c r="Y85" s="43"/>
      <c r="Z85" s="40"/>
      <c r="AA85" s="40"/>
      <c r="AB85" s="8"/>
      <c r="AC85" s="11"/>
      <c r="AD85" s="10"/>
      <c r="AE85" s="9"/>
      <c r="AF85" s="2"/>
      <c r="AG85" s="7"/>
      <c r="AH85" s="2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2"/>
      <c r="AT85" s="7"/>
      <c r="AU85" s="2"/>
      <c r="AV85" s="2"/>
      <c r="AW85" s="2"/>
      <c r="AX85" s="4"/>
      <c r="AY85" s="2"/>
    </row>
    <row r="86" spans="1:51" x14ac:dyDescent="0.2">
      <c r="A86" s="35"/>
      <c r="B86" s="35"/>
      <c r="C86" s="35"/>
      <c r="D86" s="35"/>
      <c r="E86" s="40"/>
      <c r="F86" s="40"/>
      <c r="G86" s="40"/>
      <c r="H86" s="40"/>
      <c r="I86" s="40"/>
      <c r="J86" s="40"/>
      <c r="K86" s="35"/>
      <c r="L86" s="44"/>
      <c r="M86" s="45"/>
      <c r="N86" s="45"/>
      <c r="O86" s="45"/>
      <c r="P86" s="45"/>
      <c r="Q86" s="46"/>
      <c r="R86" s="45"/>
      <c r="S86" s="43"/>
      <c r="T86" s="43"/>
      <c r="U86" s="43"/>
      <c r="V86" s="43"/>
      <c r="W86" s="43"/>
      <c r="X86" s="43"/>
      <c r="Y86" s="43"/>
      <c r="Z86" s="40"/>
      <c r="AA86" s="40"/>
      <c r="AB86" s="8"/>
      <c r="AC86" s="11"/>
      <c r="AD86" s="10"/>
      <c r="AE86" s="9"/>
      <c r="AF86" s="2"/>
      <c r="AG86" s="7"/>
      <c r="AH86" s="2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2"/>
      <c r="AT86" s="7"/>
      <c r="AU86" s="2"/>
      <c r="AV86" s="2"/>
      <c r="AW86" s="2"/>
      <c r="AX86" s="4"/>
      <c r="AY86" s="2"/>
    </row>
    <row r="87" spans="1:51" x14ac:dyDescent="0.2">
      <c r="A87" s="35"/>
      <c r="B87" s="35"/>
      <c r="C87" s="35"/>
      <c r="D87" s="35"/>
      <c r="E87" s="40"/>
      <c r="F87" s="40"/>
      <c r="G87" s="40"/>
      <c r="H87" s="40"/>
      <c r="I87" s="40"/>
      <c r="J87" s="40"/>
      <c r="K87" s="35"/>
      <c r="L87" s="44"/>
      <c r="M87" s="45"/>
      <c r="N87" s="45"/>
      <c r="O87" s="45"/>
      <c r="P87" s="45"/>
      <c r="Q87" s="46"/>
      <c r="R87" s="45"/>
      <c r="S87" s="43"/>
      <c r="T87" s="43"/>
      <c r="U87" s="43"/>
      <c r="V87" s="43"/>
      <c r="W87" s="43"/>
      <c r="X87" s="43"/>
      <c r="Y87" s="43"/>
      <c r="Z87" s="40"/>
      <c r="AA87" s="40"/>
      <c r="AB87" s="8"/>
      <c r="AC87" s="11"/>
      <c r="AD87" s="10"/>
      <c r="AE87" s="9"/>
      <c r="AF87" s="2"/>
      <c r="AG87" s="7"/>
      <c r="AH87" s="2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2"/>
      <c r="AT87" s="7"/>
      <c r="AU87" s="2"/>
      <c r="AV87" s="2"/>
      <c r="AW87" s="2"/>
      <c r="AX87" s="4"/>
      <c r="AY87" s="2"/>
    </row>
    <row r="88" spans="1:51" x14ac:dyDescent="0.2">
      <c r="A88" s="35"/>
      <c r="B88" s="35"/>
      <c r="C88" s="35"/>
      <c r="D88" s="35"/>
      <c r="E88" s="35"/>
      <c r="F88" s="40"/>
      <c r="G88" s="40"/>
      <c r="H88" s="40"/>
      <c r="I88" s="40"/>
      <c r="J88" s="40"/>
      <c r="K88" s="35"/>
      <c r="L88" s="35"/>
      <c r="M88" s="40"/>
      <c r="N88" s="40"/>
      <c r="O88" s="40"/>
      <c r="P88" s="40"/>
      <c r="Q88" s="42"/>
      <c r="R88" s="35"/>
      <c r="S88" s="43"/>
      <c r="T88" s="43"/>
      <c r="U88" s="43"/>
      <c r="V88" s="43"/>
      <c r="W88" s="43"/>
      <c r="X88" s="43"/>
      <c r="Y88" s="43"/>
      <c r="Z88" s="40"/>
      <c r="AA88" s="35"/>
      <c r="AB88" s="7"/>
      <c r="AC88" s="7"/>
      <c r="AD88" s="2"/>
      <c r="AE88" s="2"/>
      <c r="AF88" s="2"/>
      <c r="AG88" s="2"/>
      <c r="AH88" s="2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2"/>
      <c r="AT88" s="7"/>
      <c r="AU88" s="2"/>
      <c r="AV88" s="2"/>
      <c r="AW88" s="2"/>
      <c r="AX88" s="2"/>
      <c r="AY88" s="2"/>
    </row>
    <row r="89" spans="1:51" ht="15.75" x14ac:dyDescent="0.25">
      <c r="A89" s="35"/>
      <c r="B89" s="53"/>
      <c r="C89" s="53"/>
      <c r="D89" s="53"/>
      <c r="E89" s="35"/>
      <c r="F89" s="45"/>
      <c r="G89" s="40"/>
      <c r="H89" s="40"/>
      <c r="I89" s="45"/>
      <c r="J89" s="45"/>
      <c r="K89" s="53"/>
      <c r="L89" s="35"/>
      <c r="M89" s="40"/>
      <c r="N89" s="40"/>
      <c r="O89" s="40"/>
      <c r="P89" s="40"/>
      <c r="Q89" s="46"/>
      <c r="R89" s="35"/>
      <c r="S89" s="43"/>
      <c r="T89" s="43"/>
      <c r="U89" s="43"/>
      <c r="V89" s="43"/>
      <c r="W89" s="43"/>
      <c r="X89" s="43"/>
      <c r="Y89" s="43"/>
      <c r="Z89" s="40"/>
      <c r="AA89" s="35"/>
      <c r="AB89" s="6"/>
      <c r="AC89" s="6"/>
      <c r="AD89" s="4"/>
      <c r="AE89" s="4"/>
      <c r="AF89" s="4"/>
      <c r="AG89" s="4"/>
      <c r="AH89" s="4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4"/>
      <c r="AT89" s="5"/>
      <c r="AU89" s="4"/>
      <c r="AV89" s="4"/>
      <c r="AW89" s="2"/>
      <c r="AX89" s="3"/>
      <c r="AY89" s="2"/>
    </row>
    <row r="90" spans="1:51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</row>
    <row r="91" spans="1:51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</row>
    <row r="92" spans="1:51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</row>
    <row r="93" spans="1:51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</row>
    <row r="94" spans="1:51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</row>
    <row r="95" spans="1:51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</row>
    <row r="96" spans="1:51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</row>
    <row r="97" spans="1:51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</row>
    <row r="98" spans="1:51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</row>
    <row r="99" spans="1:51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</row>
    <row r="100" spans="1:51" x14ac:dyDescent="0.2">
      <c r="AB100" s="2"/>
    </row>
    <row r="101" spans="1:51" x14ac:dyDescent="0.2">
      <c r="AB101" s="2"/>
    </row>
    <row r="102" spans="1:51" x14ac:dyDescent="0.2">
      <c r="AB102" s="2"/>
    </row>
    <row r="103" spans="1:51" x14ac:dyDescent="0.2">
      <c r="AB103" s="2"/>
    </row>
    <row r="104" spans="1:51" x14ac:dyDescent="0.2">
      <c r="AB104" s="2"/>
    </row>
    <row r="105" spans="1:51" x14ac:dyDescent="0.2">
      <c r="AB105" s="2"/>
    </row>
    <row r="106" spans="1:51" x14ac:dyDescent="0.2">
      <c r="AB106" s="2"/>
    </row>
    <row r="107" spans="1:51" x14ac:dyDescent="0.2">
      <c r="AB107" s="2"/>
    </row>
    <row r="108" spans="1:51" x14ac:dyDescent="0.2">
      <c r="AB108" s="2"/>
    </row>
    <row r="109" spans="1:51" x14ac:dyDescent="0.2">
      <c r="AB109" s="2"/>
    </row>
    <row r="110" spans="1:51" x14ac:dyDescent="0.2">
      <c r="AB110" s="2"/>
    </row>
    <row r="111" spans="1:51" x14ac:dyDescent="0.2">
      <c r="AB111" s="2"/>
    </row>
    <row r="112" spans="1:51" x14ac:dyDescent="0.2">
      <c r="AB112" s="2"/>
    </row>
    <row r="113" spans="28:28" s="1" customFormat="1" x14ac:dyDescent="0.2">
      <c r="AB113" s="2"/>
    </row>
    <row r="114" spans="28:28" s="1" customFormat="1" x14ac:dyDescent="0.2">
      <c r="AB114" s="2"/>
    </row>
    <row r="115" spans="28:28" s="1" customFormat="1" x14ac:dyDescent="0.2">
      <c r="AB115" s="2"/>
    </row>
    <row r="116" spans="28:28" s="1" customFormat="1" x14ac:dyDescent="0.2">
      <c r="AB116" s="2"/>
    </row>
    <row r="117" spans="28:28" s="1" customFormat="1" x14ac:dyDescent="0.2">
      <c r="AB117" s="2"/>
    </row>
    <row r="118" spans="28:28" s="1" customFormat="1" x14ac:dyDescent="0.2">
      <c r="AB118" s="2"/>
    </row>
    <row r="119" spans="28:28" s="1" customFormat="1" x14ac:dyDescent="0.2">
      <c r="AB119" s="2"/>
    </row>
    <row r="120" spans="28:28" s="1" customFormat="1" x14ac:dyDescent="0.2">
      <c r="AB120" s="2"/>
    </row>
    <row r="121" spans="28:28" s="1" customFormat="1" x14ac:dyDescent="0.2">
      <c r="AB121" s="2"/>
    </row>
    <row r="122" spans="28:28" s="1" customFormat="1" x14ac:dyDescent="0.2">
      <c r="AB122" s="2"/>
    </row>
    <row r="123" spans="28:28" s="1" customFormat="1" x14ac:dyDescent="0.2">
      <c r="AB123" s="2"/>
    </row>
    <row r="124" spans="28:28" s="1" customFormat="1" x14ac:dyDescent="0.2">
      <c r="AB124" s="2"/>
    </row>
    <row r="125" spans="28:28" s="1" customFormat="1" x14ac:dyDescent="0.2">
      <c r="AB125" s="2"/>
    </row>
    <row r="126" spans="28:28" s="1" customFormat="1" x14ac:dyDescent="0.2">
      <c r="AB126" s="2"/>
    </row>
    <row r="127" spans="28:28" s="1" customFormat="1" x14ac:dyDescent="0.2">
      <c r="AB127" s="2"/>
    </row>
    <row r="128" spans="28:28" s="1" customFormat="1" x14ac:dyDescent="0.2">
      <c r="AB128" s="2"/>
    </row>
    <row r="129" spans="28:28" s="1" customFormat="1" x14ac:dyDescent="0.2">
      <c r="AB129" s="2"/>
    </row>
    <row r="130" spans="28:28" s="1" customFormat="1" x14ac:dyDescent="0.2">
      <c r="AB130" s="2"/>
    </row>
    <row r="131" spans="28:28" s="1" customFormat="1" x14ac:dyDescent="0.2">
      <c r="AB131" s="2"/>
    </row>
    <row r="132" spans="28:28" s="1" customFormat="1" x14ac:dyDescent="0.2">
      <c r="AB132" s="2"/>
    </row>
    <row r="133" spans="28:28" s="1" customFormat="1" x14ac:dyDescent="0.2">
      <c r="AB133" s="2"/>
    </row>
    <row r="134" spans="28:28" s="1" customFormat="1" x14ac:dyDescent="0.2">
      <c r="AB134" s="2"/>
    </row>
    <row r="135" spans="28:28" s="1" customFormat="1" x14ac:dyDescent="0.2">
      <c r="AB135" s="2"/>
    </row>
    <row r="136" spans="28:28" s="1" customFormat="1" x14ac:dyDescent="0.2">
      <c r="AB136" s="2"/>
    </row>
    <row r="137" spans="28:28" s="1" customFormat="1" x14ac:dyDescent="0.2">
      <c r="AB137" s="2"/>
    </row>
    <row r="138" spans="28:28" s="1" customFormat="1" x14ac:dyDescent="0.2">
      <c r="AB138" s="2"/>
    </row>
    <row r="139" spans="28:28" s="1" customFormat="1" x14ac:dyDescent="0.2">
      <c r="AB139" s="2"/>
    </row>
    <row r="140" spans="28:28" s="1" customFormat="1" x14ac:dyDescent="0.2">
      <c r="AB140" s="2"/>
    </row>
    <row r="141" spans="28:28" s="1" customFormat="1" x14ac:dyDescent="0.2">
      <c r="AB141" s="2"/>
    </row>
    <row r="142" spans="28:28" s="1" customFormat="1" x14ac:dyDescent="0.2">
      <c r="AB142" s="2"/>
    </row>
    <row r="143" spans="28:28" s="1" customFormat="1" x14ac:dyDescent="0.2">
      <c r="AB143" s="2"/>
    </row>
    <row r="144" spans="28:28" s="1" customFormat="1" x14ac:dyDescent="0.2">
      <c r="AB144" s="2"/>
    </row>
    <row r="145" spans="28:28" s="1" customFormat="1" x14ac:dyDescent="0.2">
      <c r="AB145" s="2"/>
    </row>
    <row r="146" spans="28:28" s="1" customFormat="1" x14ac:dyDescent="0.2">
      <c r="AB146" s="2"/>
    </row>
    <row r="147" spans="28:28" s="1" customFormat="1" x14ac:dyDescent="0.2">
      <c r="AB147" s="2"/>
    </row>
    <row r="148" spans="28:28" s="1" customFormat="1" x14ac:dyDescent="0.2">
      <c r="AB148" s="2"/>
    </row>
    <row r="149" spans="28:28" s="1" customFormat="1" x14ac:dyDescent="0.2">
      <c r="AB149" s="2"/>
    </row>
    <row r="150" spans="28:28" s="1" customFormat="1" x14ac:dyDescent="0.2">
      <c r="AB150" s="2"/>
    </row>
    <row r="151" spans="28:28" s="1" customFormat="1" x14ac:dyDescent="0.2">
      <c r="AB151" s="2"/>
    </row>
    <row r="152" spans="28:28" s="1" customFormat="1" x14ac:dyDescent="0.2">
      <c r="AB152" s="2"/>
    </row>
    <row r="153" spans="28:28" s="1" customFormat="1" x14ac:dyDescent="0.2">
      <c r="AB153" s="2"/>
    </row>
    <row r="154" spans="28:28" s="1" customFormat="1" x14ac:dyDescent="0.2">
      <c r="AB154" s="2"/>
    </row>
    <row r="155" spans="28:28" s="1" customFormat="1" x14ac:dyDescent="0.2">
      <c r="AB155" s="2"/>
    </row>
    <row r="156" spans="28:28" s="1" customFormat="1" x14ac:dyDescent="0.2">
      <c r="AB156" s="2"/>
    </row>
    <row r="157" spans="28:28" s="1" customFormat="1" x14ac:dyDescent="0.2">
      <c r="AB157" s="2"/>
    </row>
    <row r="158" spans="28:28" s="1" customFormat="1" x14ac:dyDescent="0.2">
      <c r="AB158" s="2"/>
    </row>
    <row r="159" spans="28:28" s="1" customFormat="1" x14ac:dyDescent="0.2">
      <c r="AB159" s="2"/>
    </row>
    <row r="160" spans="28:28" s="1" customFormat="1" x14ac:dyDescent="0.2">
      <c r="AB160" s="2"/>
    </row>
    <row r="161" spans="28:28" s="1" customFormat="1" x14ac:dyDescent="0.2">
      <c r="AB161" s="2"/>
    </row>
    <row r="162" spans="28:28" s="1" customFormat="1" x14ac:dyDescent="0.2">
      <c r="AB162" s="2"/>
    </row>
    <row r="163" spans="28:28" s="1" customFormat="1" x14ac:dyDescent="0.2">
      <c r="AB163" s="2"/>
    </row>
    <row r="164" spans="28:28" s="1" customFormat="1" x14ac:dyDescent="0.2">
      <c r="AB164" s="2"/>
    </row>
    <row r="165" spans="28:28" s="1" customFormat="1" x14ac:dyDescent="0.2">
      <c r="AB165" s="2"/>
    </row>
    <row r="166" spans="28:28" s="1" customFormat="1" x14ac:dyDescent="0.2">
      <c r="AB166" s="2"/>
    </row>
    <row r="167" spans="28:28" s="1" customFormat="1" x14ac:dyDescent="0.2">
      <c r="AB167" s="2"/>
    </row>
    <row r="168" spans="28:28" s="1" customFormat="1" x14ac:dyDescent="0.2">
      <c r="AB168" s="2"/>
    </row>
    <row r="169" spans="28:28" s="1" customFormat="1" x14ac:dyDescent="0.2">
      <c r="AB169" s="2"/>
    </row>
    <row r="170" spans="28:28" s="1" customFormat="1" x14ac:dyDescent="0.2">
      <c r="AB170" s="2"/>
    </row>
    <row r="171" spans="28:28" s="1" customFormat="1" x14ac:dyDescent="0.2">
      <c r="AB171" s="2"/>
    </row>
    <row r="172" spans="28:28" s="1" customFormat="1" x14ac:dyDescent="0.2">
      <c r="AB172" s="2"/>
    </row>
    <row r="173" spans="28:28" s="1" customFormat="1" x14ac:dyDescent="0.2">
      <c r="AB173" s="2"/>
    </row>
    <row r="174" spans="28:28" s="1" customFormat="1" x14ac:dyDescent="0.2">
      <c r="AB174" s="2"/>
    </row>
    <row r="175" spans="28:28" s="1" customFormat="1" x14ac:dyDescent="0.2">
      <c r="AB175" s="2"/>
    </row>
    <row r="176" spans="28:28" s="1" customFormat="1" x14ac:dyDescent="0.2">
      <c r="AB176" s="2"/>
    </row>
    <row r="177" spans="28:28" s="1" customFormat="1" x14ac:dyDescent="0.2">
      <c r="AB177" s="2"/>
    </row>
    <row r="178" spans="28:28" s="1" customFormat="1" x14ac:dyDescent="0.2">
      <c r="AB178" s="2"/>
    </row>
    <row r="179" spans="28:28" s="1" customFormat="1" x14ac:dyDescent="0.2">
      <c r="AB179" s="2"/>
    </row>
    <row r="180" spans="28:28" s="1" customFormat="1" x14ac:dyDescent="0.2">
      <c r="AB180" s="2"/>
    </row>
    <row r="181" spans="28:28" s="1" customFormat="1" x14ac:dyDescent="0.2">
      <c r="AB181" s="2"/>
    </row>
    <row r="182" spans="28:28" s="1" customFormat="1" x14ac:dyDescent="0.2">
      <c r="AB182" s="2"/>
    </row>
    <row r="183" spans="28:28" s="1" customFormat="1" x14ac:dyDescent="0.2">
      <c r="AB183" s="2"/>
    </row>
    <row r="184" spans="28:28" s="1" customFormat="1" x14ac:dyDescent="0.2">
      <c r="AB184" s="2"/>
    </row>
    <row r="185" spans="28:28" s="1" customFormat="1" x14ac:dyDescent="0.2">
      <c r="AB185" s="2"/>
    </row>
    <row r="186" spans="28:28" s="1" customFormat="1" x14ac:dyDescent="0.2">
      <c r="AB186" s="2"/>
    </row>
    <row r="187" spans="28:28" s="1" customFormat="1" x14ac:dyDescent="0.2">
      <c r="AB187" s="2"/>
    </row>
    <row r="188" spans="28:28" s="1" customFormat="1" x14ac:dyDescent="0.2">
      <c r="AB188" s="2"/>
    </row>
    <row r="189" spans="28:28" s="1" customFormat="1" x14ac:dyDescent="0.2">
      <c r="AB189" s="2"/>
    </row>
    <row r="190" spans="28:28" s="1" customFormat="1" x14ac:dyDescent="0.2">
      <c r="AB190" s="2"/>
    </row>
    <row r="191" spans="28:28" s="1" customFormat="1" x14ac:dyDescent="0.2">
      <c r="AB191" s="2"/>
    </row>
    <row r="192" spans="28:28" s="1" customFormat="1" x14ac:dyDescent="0.2">
      <c r="AB192" s="2"/>
    </row>
    <row r="193" spans="28:28" s="1" customFormat="1" x14ac:dyDescent="0.2">
      <c r="AB193" s="2"/>
    </row>
    <row r="194" spans="28:28" s="1" customFormat="1" x14ac:dyDescent="0.2">
      <c r="AB194" s="2"/>
    </row>
    <row r="195" spans="28:28" s="1" customFormat="1" x14ac:dyDescent="0.2">
      <c r="AB195" s="2"/>
    </row>
    <row r="196" spans="28:28" s="1" customFormat="1" x14ac:dyDescent="0.2">
      <c r="AB196" s="2"/>
    </row>
    <row r="197" spans="28:28" s="1" customFormat="1" x14ac:dyDescent="0.2">
      <c r="AB197" s="2"/>
    </row>
    <row r="198" spans="28:28" s="1" customFormat="1" x14ac:dyDescent="0.2">
      <c r="AB198" s="2"/>
    </row>
    <row r="199" spans="28:28" s="1" customFormat="1" x14ac:dyDescent="0.2">
      <c r="AB199" s="2"/>
    </row>
    <row r="200" spans="28:28" s="1" customFormat="1" x14ac:dyDescent="0.2">
      <c r="AB200" s="2"/>
    </row>
    <row r="201" spans="28:28" s="1" customFormat="1" x14ac:dyDescent="0.2">
      <c r="AB201" s="2"/>
    </row>
    <row r="202" spans="28:28" s="1" customFormat="1" x14ac:dyDescent="0.2">
      <c r="AB202" s="2"/>
    </row>
    <row r="203" spans="28:28" s="1" customFormat="1" x14ac:dyDescent="0.2">
      <c r="AB203" s="2"/>
    </row>
    <row r="204" spans="28:28" s="1" customFormat="1" x14ac:dyDescent="0.2">
      <c r="AB204" s="2"/>
    </row>
    <row r="205" spans="28:28" s="1" customFormat="1" x14ac:dyDescent="0.2">
      <c r="AB205" s="2"/>
    </row>
    <row r="206" spans="28:28" s="1" customFormat="1" x14ac:dyDescent="0.2">
      <c r="AB206" s="2"/>
    </row>
    <row r="207" spans="28:28" s="1" customFormat="1" x14ac:dyDescent="0.2">
      <c r="AB207" s="2"/>
    </row>
    <row r="208" spans="28:28" s="1" customFormat="1" x14ac:dyDescent="0.2">
      <c r="AB208" s="2"/>
    </row>
    <row r="209" spans="28:28" s="1" customFormat="1" x14ac:dyDescent="0.2">
      <c r="AB209" s="2"/>
    </row>
    <row r="210" spans="28:28" s="1" customFormat="1" x14ac:dyDescent="0.2">
      <c r="AB210" s="2"/>
    </row>
    <row r="211" spans="28:28" s="1" customFormat="1" x14ac:dyDescent="0.2">
      <c r="AB211" s="2"/>
    </row>
    <row r="212" spans="28:28" s="1" customFormat="1" x14ac:dyDescent="0.2">
      <c r="AB212" s="2"/>
    </row>
    <row r="213" spans="28:28" s="1" customFormat="1" x14ac:dyDescent="0.2">
      <c r="AB213" s="2"/>
    </row>
    <row r="214" spans="28:28" s="1" customFormat="1" x14ac:dyDescent="0.2">
      <c r="AB214" s="2"/>
    </row>
    <row r="215" spans="28:28" s="1" customFormat="1" x14ac:dyDescent="0.2">
      <c r="AB215" s="2"/>
    </row>
    <row r="216" spans="28:28" s="1" customFormat="1" x14ac:dyDescent="0.2">
      <c r="AB216" s="2"/>
    </row>
    <row r="217" spans="28:28" s="1" customFormat="1" x14ac:dyDescent="0.2">
      <c r="AB217" s="2"/>
    </row>
    <row r="218" spans="28:28" s="1" customFormat="1" x14ac:dyDescent="0.2">
      <c r="AB218" s="2"/>
    </row>
    <row r="219" spans="28:28" s="1" customFormat="1" x14ac:dyDescent="0.2">
      <c r="AB219" s="2"/>
    </row>
    <row r="220" spans="28:28" s="1" customFormat="1" x14ac:dyDescent="0.2">
      <c r="AB220" s="2"/>
    </row>
    <row r="221" spans="28:28" s="1" customFormat="1" x14ac:dyDescent="0.2">
      <c r="AB221" s="2"/>
    </row>
    <row r="222" spans="28:28" s="1" customFormat="1" x14ac:dyDescent="0.2">
      <c r="AB222" s="2"/>
    </row>
    <row r="223" spans="28:28" s="1" customFormat="1" x14ac:dyDescent="0.2">
      <c r="AB223" s="2"/>
    </row>
    <row r="224" spans="28:28" s="1" customFormat="1" x14ac:dyDescent="0.2">
      <c r="AB224" s="2"/>
    </row>
    <row r="225" spans="28:28" s="1" customFormat="1" x14ac:dyDescent="0.2">
      <c r="AB225" s="2"/>
    </row>
    <row r="226" spans="28:28" s="1" customFormat="1" x14ac:dyDescent="0.2">
      <c r="AB226" s="2"/>
    </row>
    <row r="227" spans="28:28" s="1" customFormat="1" x14ac:dyDescent="0.2">
      <c r="AB227" s="2"/>
    </row>
    <row r="228" spans="28:28" s="1" customFormat="1" x14ac:dyDescent="0.2">
      <c r="AB228" s="2"/>
    </row>
    <row r="229" spans="28:28" s="1" customFormat="1" x14ac:dyDescent="0.2">
      <c r="AB229" s="2"/>
    </row>
    <row r="230" spans="28:28" s="1" customFormat="1" x14ac:dyDescent="0.2">
      <c r="AB230" s="2"/>
    </row>
    <row r="231" spans="28:28" s="1" customFormat="1" x14ac:dyDescent="0.2">
      <c r="AB231" s="2"/>
    </row>
    <row r="232" spans="28:28" s="1" customFormat="1" x14ac:dyDescent="0.2">
      <c r="AB232" s="2"/>
    </row>
    <row r="233" spans="28:28" s="1" customFormat="1" x14ac:dyDescent="0.2">
      <c r="AB233" s="2"/>
    </row>
    <row r="234" spans="28:28" s="1" customFormat="1" x14ac:dyDescent="0.2">
      <c r="AB234" s="2"/>
    </row>
    <row r="235" spans="28:28" s="1" customFormat="1" x14ac:dyDescent="0.2">
      <c r="AB235" s="2"/>
    </row>
    <row r="236" spans="28:28" s="1" customFormat="1" x14ac:dyDescent="0.2">
      <c r="AB236" s="2"/>
    </row>
    <row r="237" spans="28:28" s="1" customFormat="1" x14ac:dyDescent="0.2">
      <c r="AB237" s="2"/>
    </row>
    <row r="238" spans="28:28" s="1" customFormat="1" x14ac:dyDescent="0.2">
      <c r="AB238" s="2"/>
    </row>
    <row r="239" spans="28:28" s="1" customFormat="1" x14ac:dyDescent="0.2">
      <c r="AB239" s="2"/>
    </row>
    <row r="240" spans="28:28" s="1" customFormat="1" x14ac:dyDescent="0.2">
      <c r="AB240" s="2"/>
    </row>
    <row r="241" spans="28:28" s="1" customFormat="1" x14ac:dyDescent="0.2">
      <c r="AB241" s="2"/>
    </row>
    <row r="242" spans="28:28" s="1" customFormat="1" x14ac:dyDescent="0.2">
      <c r="AB242" s="2"/>
    </row>
    <row r="243" spans="28:28" s="1" customFormat="1" x14ac:dyDescent="0.2">
      <c r="AB243" s="2"/>
    </row>
    <row r="244" spans="28:28" s="1" customFormat="1" x14ac:dyDescent="0.2">
      <c r="AB244" s="2"/>
    </row>
    <row r="245" spans="28:28" s="1" customFormat="1" x14ac:dyDescent="0.2">
      <c r="AB245" s="2"/>
    </row>
    <row r="246" spans="28:28" s="1" customFormat="1" x14ac:dyDescent="0.2">
      <c r="AB246" s="2"/>
    </row>
    <row r="247" spans="28:28" s="1" customFormat="1" x14ac:dyDescent="0.2">
      <c r="AB247" s="2"/>
    </row>
    <row r="248" spans="28:28" s="1" customFormat="1" x14ac:dyDescent="0.2">
      <c r="AB248" s="2"/>
    </row>
    <row r="249" spans="28:28" s="1" customFormat="1" x14ac:dyDescent="0.2">
      <c r="AB249" s="2"/>
    </row>
    <row r="250" spans="28:28" s="1" customFormat="1" x14ac:dyDescent="0.2">
      <c r="AB250" s="2"/>
    </row>
    <row r="251" spans="28:28" s="1" customFormat="1" x14ac:dyDescent="0.2">
      <c r="AB251" s="2"/>
    </row>
    <row r="252" spans="28:28" s="1" customFormat="1" x14ac:dyDescent="0.2">
      <c r="AB252" s="2"/>
    </row>
    <row r="253" spans="28:28" s="1" customFormat="1" x14ac:dyDescent="0.2">
      <c r="AB253" s="2"/>
    </row>
    <row r="254" spans="28:28" s="1" customFormat="1" x14ac:dyDescent="0.2">
      <c r="AB254" s="2"/>
    </row>
    <row r="255" spans="28:28" s="1" customFormat="1" x14ac:dyDescent="0.2">
      <c r="AB255" s="2"/>
    </row>
    <row r="256" spans="28:28" s="1" customFormat="1" x14ac:dyDescent="0.2">
      <c r="AB256" s="2"/>
    </row>
    <row r="257" spans="28:28" s="1" customFormat="1" x14ac:dyDescent="0.2">
      <c r="AB257" s="2"/>
    </row>
    <row r="258" spans="28:28" s="1" customFormat="1" x14ac:dyDescent="0.2">
      <c r="AB258" s="2"/>
    </row>
    <row r="259" spans="28:28" s="1" customFormat="1" x14ac:dyDescent="0.2">
      <c r="AB259" s="2"/>
    </row>
    <row r="260" spans="28:28" s="1" customFormat="1" x14ac:dyDescent="0.2">
      <c r="AB260" s="2"/>
    </row>
    <row r="261" spans="28:28" s="1" customFormat="1" x14ac:dyDescent="0.2">
      <c r="AB261" s="2"/>
    </row>
    <row r="262" spans="28:28" s="1" customFormat="1" x14ac:dyDescent="0.2">
      <c r="AB262" s="2"/>
    </row>
    <row r="263" spans="28:28" s="1" customFormat="1" x14ac:dyDescent="0.2">
      <c r="AB263" s="2"/>
    </row>
    <row r="264" spans="28:28" s="1" customFormat="1" x14ac:dyDescent="0.2">
      <c r="AB264" s="2"/>
    </row>
    <row r="265" spans="28:28" s="1" customFormat="1" x14ac:dyDescent="0.2">
      <c r="AB265" s="2"/>
    </row>
    <row r="266" spans="28:28" s="1" customFormat="1" x14ac:dyDescent="0.2">
      <c r="AB266" s="2"/>
    </row>
    <row r="267" spans="28:28" s="1" customFormat="1" x14ac:dyDescent="0.2">
      <c r="AB267" s="2"/>
    </row>
    <row r="268" spans="28:28" s="1" customFormat="1" x14ac:dyDescent="0.2">
      <c r="AB268" s="2"/>
    </row>
    <row r="269" spans="28:28" s="1" customFormat="1" x14ac:dyDescent="0.2">
      <c r="AB269" s="2"/>
    </row>
    <row r="270" spans="28:28" s="1" customFormat="1" x14ac:dyDescent="0.2">
      <c r="AB270" s="2"/>
    </row>
    <row r="271" spans="28:28" s="1" customFormat="1" x14ac:dyDescent="0.2">
      <c r="AB271" s="2"/>
    </row>
    <row r="272" spans="28:28" s="1" customFormat="1" x14ac:dyDescent="0.2">
      <c r="AB272" s="2"/>
    </row>
    <row r="273" spans="28:28" s="1" customFormat="1" x14ac:dyDescent="0.2">
      <c r="AB273" s="2"/>
    </row>
    <row r="274" spans="28:28" s="1" customFormat="1" x14ac:dyDescent="0.2">
      <c r="AB274" s="2"/>
    </row>
    <row r="275" spans="28:28" s="1" customFormat="1" x14ac:dyDescent="0.2">
      <c r="AB275" s="2"/>
    </row>
    <row r="276" spans="28:28" s="1" customFormat="1" x14ac:dyDescent="0.2">
      <c r="AB276" s="2"/>
    </row>
    <row r="277" spans="28:28" s="1" customFormat="1" x14ac:dyDescent="0.2">
      <c r="AB277" s="2"/>
    </row>
    <row r="278" spans="28:28" s="1" customFormat="1" x14ac:dyDescent="0.2">
      <c r="AB278" s="2"/>
    </row>
    <row r="279" spans="28:28" s="1" customFormat="1" x14ac:dyDescent="0.2">
      <c r="AB279" s="2"/>
    </row>
    <row r="280" spans="28:28" s="1" customFormat="1" x14ac:dyDescent="0.2">
      <c r="AB280" s="2"/>
    </row>
    <row r="281" spans="28:28" s="1" customFormat="1" x14ac:dyDescent="0.2">
      <c r="AB281" s="2"/>
    </row>
    <row r="282" spans="28:28" s="1" customFormat="1" x14ac:dyDescent="0.2">
      <c r="AB282" s="2"/>
    </row>
    <row r="283" spans="28:28" s="1" customFormat="1" x14ac:dyDescent="0.2">
      <c r="AB283" s="2"/>
    </row>
    <row r="284" spans="28:28" s="1" customFormat="1" x14ac:dyDescent="0.2">
      <c r="AB284" s="2"/>
    </row>
    <row r="285" spans="28:28" s="1" customFormat="1" x14ac:dyDescent="0.2">
      <c r="AB285" s="2"/>
    </row>
    <row r="286" spans="28:28" s="1" customFormat="1" x14ac:dyDescent="0.2">
      <c r="AB286" s="2"/>
    </row>
    <row r="287" spans="28:28" s="1" customFormat="1" x14ac:dyDescent="0.2">
      <c r="AB287" s="2"/>
    </row>
    <row r="288" spans="28:28" s="1" customFormat="1" x14ac:dyDescent="0.2">
      <c r="AB288" s="2"/>
    </row>
    <row r="289" spans="28:28" s="1" customFormat="1" x14ac:dyDescent="0.2">
      <c r="AB289" s="2"/>
    </row>
    <row r="290" spans="28:28" s="1" customFormat="1" x14ac:dyDescent="0.2">
      <c r="AB290" s="2"/>
    </row>
    <row r="291" spans="28:28" s="1" customFormat="1" x14ac:dyDescent="0.2">
      <c r="AB291" s="2"/>
    </row>
    <row r="292" spans="28:28" s="1" customFormat="1" x14ac:dyDescent="0.2">
      <c r="AB292" s="2"/>
    </row>
    <row r="293" spans="28:28" s="1" customFormat="1" x14ac:dyDescent="0.2">
      <c r="AB293" s="2"/>
    </row>
    <row r="294" spans="28:28" s="1" customFormat="1" x14ac:dyDescent="0.2">
      <c r="AB294" s="2"/>
    </row>
    <row r="295" spans="28:28" s="1" customFormat="1" x14ac:dyDescent="0.2">
      <c r="AB295" s="2"/>
    </row>
    <row r="296" spans="28:28" s="1" customFormat="1" x14ac:dyDescent="0.2">
      <c r="AB296" s="2"/>
    </row>
    <row r="297" spans="28:28" s="1" customFormat="1" x14ac:dyDescent="0.2">
      <c r="AB297" s="2"/>
    </row>
    <row r="298" spans="28:28" s="1" customFormat="1" x14ac:dyDescent="0.2">
      <c r="AB298" s="2"/>
    </row>
    <row r="299" spans="28:28" s="1" customFormat="1" x14ac:dyDescent="0.2">
      <c r="AB299" s="2"/>
    </row>
    <row r="300" spans="28:28" s="1" customFormat="1" x14ac:dyDescent="0.2">
      <c r="AB300" s="2"/>
    </row>
    <row r="301" spans="28:28" s="1" customFormat="1" x14ac:dyDescent="0.2">
      <c r="AB301" s="2"/>
    </row>
    <row r="302" spans="28:28" s="1" customFormat="1" x14ac:dyDescent="0.2">
      <c r="AB302" s="2"/>
    </row>
    <row r="303" spans="28:28" s="1" customFormat="1" x14ac:dyDescent="0.2">
      <c r="AB303" s="2"/>
    </row>
    <row r="304" spans="28:28" s="1" customFormat="1" x14ac:dyDescent="0.2">
      <c r="AB304" s="2"/>
    </row>
    <row r="305" spans="28:28" s="1" customFormat="1" x14ac:dyDescent="0.2">
      <c r="AB305" s="2"/>
    </row>
    <row r="306" spans="28:28" s="1" customFormat="1" x14ac:dyDescent="0.2">
      <c r="AB306" s="2"/>
    </row>
    <row r="307" spans="28:28" s="1" customFormat="1" x14ac:dyDescent="0.2">
      <c r="AB307" s="2"/>
    </row>
    <row r="308" spans="28:28" s="1" customFormat="1" x14ac:dyDescent="0.2">
      <c r="AB308" s="2"/>
    </row>
    <row r="309" spans="28:28" s="1" customFormat="1" x14ac:dyDescent="0.2">
      <c r="AB309" s="2"/>
    </row>
    <row r="310" spans="28:28" s="1" customFormat="1" x14ac:dyDescent="0.2">
      <c r="AB310" s="2"/>
    </row>
    <row r="311" spans="28:28" s="1" customFormat="1" x14ac:dyDescent="0.2">
      <c r="AB311" s="2"/>
    </row>
    <row r="312" spans="28:28" s="1" customFormat="1" x14ac:dyDescent="0.2">
      <c r="AB312" s="2"/>
    </row>
    <row r="313" spans="28:28" s="1" customFormat="1" x14ac:dyDescent="0.2">
      <c r="AB313" s="2"/>
    </row>
    <row r="314" spans="28:28" s="1" customFormat="1" x14ac:dyDescent="0.2">
      <c r="AB314" s="2"/>
    </row>
    <row r="315" spans="28:28" s="1" customFormat="1" x14ac:dyDescent="0.2">
      <c r="AB315" s="2"/>
    </row>
    <row r="316" spans="28:28" s="1" customFormat="1" x14ac:dyDescent="0.2">
      <c r="AB316" s="2"/>
    </row>
    <row r="317" spans="28:28" s="1" customFormat="1" x14ac:dyDescent="0.2">
      <c r="AB317" s="2"/>
    </row>
    <row r="318" spans="28:28" s="1" customFormat="1" x14ac:dyDescent="0.2">
      <c r="AB318" s="2"/>
    </row>
    <row r="319" spans="28:28" s="1" customFormat="1" x14ac:dyDescent="0.2">
      <c r="AB319" s="2"/>
    </row>
    <row r="320" spans="28:28" s="1" customFormat="1" x14ac:dyDescent="0.2">
      <c r="AB320" s="2"/>
    </row>
    <row r="321" spans="28:28" s="1" customFormat="1" x14ac:dyDescent="0.2">
      <c r="AB321" s="2"/>
    </row>
    <row r="322" spans="28:28" s="1" customFormat="1" x14ac:dyDescent="0.2">
      <c r="AB322" s="2"/>
    </row>
    <row r="323" spans="28:28" s="1" customFormat="1" x14ac:dyDescent="0.2">
      <c r="AB323" s="2"/>
    </row>
    <row r="324" spans="28:28" s="1" customFormat="1" x14ac:dyDescent="0.2">
      <c r="AB324" s="2"/>
    </row>
    <row r="325" spans="28:28" s="1" customFormat="1" x14ac:dyDescent="0.2">
      <c r="AB325" s="2"/>
    </row>
    <row r="326" spans="28:28" s="1" customFormat="1" x14ac:dyDescent="0.2">
      <c r="AB326" s="2"/>
    </row>
    <row r="327" spans="28:28" s="1" customFormat="1" x14ac:dyDescent="0.2">
      <c r="AB327" s="2"/>
    </row>
    <row r="328" spans="28:28" s="1" customFormat="1" x14ac:dyDescent="0.2">
      <c r="AB328" s="2"/>
    </row>
    <row r="329" spans="28:28" s="1" customFormat="1" x14ac:dyDescent="0.2">
      <c r="AB329" s="2"/>
    </row>
    <row r="330" spans="28:28" s="1" customFormat="1" x14ac:dyDescent="0.2">
      <c r="AB330" s="2"/>
    </row>
    <row r="331" spans="28:28" s="1" customFormat="1" x14ac:dyDescent="0.2">
      <c r="AB331" s="2"/>
    </row>
    <row r="332" spans="28:28" s="1" customFormat="1" x14ac:dyDescent="0.2">
      <c r="AB332" s="2"/>
    </row>
    <row r="333" spans="28:28" s="1" customFormat="1" x14ac:dyDescent="0.2">
      <c r="AB333" s="2"/>
    </row>
    <row r="334" spans="28:28" s="1" customFormat="1" x14ac:dyDescent="0.2">
      <c r="AB334" s="2"/>
    </row>
    <row r="335" spans="28:28" s="1" customFormat="1" x14ac:dyDescent="0.2">
      <c r="AB335" s="2"/>
    </row>
    <row r="336" spans="28:28" s="1" customFormat="1" x14ac:dyDescent="0.2">
      <c r="AB336" s="2"/>
    </row>
    <row r="337" spans="28:28" s="1" customFormat="1" x14ac:dyDescent="0.2">
      <c r="AB337" s="2"/>
    </row>
    <row r="338" spans="28:28" s="1" customFormat="1" x14ac:dyDescent="0.2">
      <c r="AB338" s="2"/>
    </row>
    <row r="339" spans="28:28" s="1" customFormat="1" x14ac:dyDescent="0.2">
      <c r="AB339" s="2"/>
    </row>
    <row r="340" spans="28:28" s="1" customFormat="1" x14ac:dyDescent="0.2">
      <c r="AB340" s="2"/>
    </row>
    <row r="341" spans="28:28" s="1" customFormat="1" x14ac:dyDescent="0.2">
      <c r="AB341" s="2"/>
    </row>
    <row r="342" spans="28:28" s="1" customFormat="1" x14ac:dyDescent="0.2">
      <c r="AB342" s="2"/>
    </row>
    <row r="343" spans="28:28" s="1" customFormat="1" x14ac:dyDescent="0.2">
      <c r="AB343" s="2"/>
    </row>
    <row r="344" spans="28:28" s="1" customFormat="1" x14ac:dyDescent="0.2">
      <c r="AB344" s="2"/>
    </row>
    <row r="345" spans="28:28" s="1" customFormat="1" x14ac:dyDescent="0.2">
      <c r="AB345" s="2"/>
    </row>
    <row r="346" spans="28:28" s="1" customFormat="1" x14ac:dyDescent="0.2">
      <c r="AB346" s="2"/>
    </row>
    <row r="347" spans="28:28" s="1" customFormat="1" x14ac:dyDescent="0.2">
      <c r="AB347" s="2"/>
    </row>
    <row r="348" spans="28:28" s="1" customFormat="1" x14ac:dyDescent="0.2">
      <c r="AB348" s="2"/>
    </row>
    <row r="349" spans="28:28" s="1" customFormat="1" x14ac:dyDescent="0.2">
      <c r="AB349" s="2"/>
    </row>
    <row r="350" spans="28:28" s="1" customFormat="1" x14ac:dyDescent="0.2">
      <c r="AB350" s="2"/>
    </row>
    <row r="351" spans="28:28" s="1" customFormat="1" x14ac:dyDescent="0.2">
      <c r="AB351" s="2"/>
    </row>
    <row r="352" spans="28:28" s="1" customFormat="1" x14ac:dyDescent="0.2">
      <c r="AB352" s="2"/>
    </row>
    <row r="353" spans="28:28" s="1" customFormat="1" x14ac:dyDescent="0.2">
      <c r="AB353" s="2"/>
    </row>
    <row r="354" spans="28:28" s="1" customFormat="1" x14ac:dyDescent="0.2">
      <c r="AB354" s="2"/>
    </row>
    <row r="355" spans="28:28" s="1" customFormat="1" x14ac:dyDescent="0.2">
      <c r="AB355" s="2"/>
    </row>
    <row r="356" spans="28:28" s="1" customFormat="1" x14ac:dyDescent="0.2">
      <c r="AB356" s="2"/>
    </row>
    <row r="357" spans="28:28" s="1" customFormat="1" x14ac:dyDescent="0.2">
      <c r="AB357" s="2"/>
    </row>
    <row r="358" spans="28:28" s="1" customFormat="1" x14ac:dyDescent="0.2">
      <c r="AB358" s="2"/>
    </row>
    <row r="359" spans="28:28" s="1" customFormat="1" x14ac:dyDescent="0.2">
      <c r="AB359" s="2"/>
    </row>
    <row r="360" spans="28:28" s="1" customFormat="1" x14ac:dyDescent="0.2">
      <c r="AB360" s="2"/>
    </row>
    <row r="361" spans="28:28" s="1" customFormat="1" x14ac:dyDescent="0.2">
      <c r="AB361" s="2"/>
    </row>
    <row r="362" spans="28:28" s="1" customFormat="1" x14ac:dyDescent="0.2">
      <c r="AB362" s="2"/>
    </row>
    <row r="363" spans="28:28" s="1" customFormat="1" x14ac:dyDescent="0.2">
      <c r="AB363" s="2"/>
    </row>
    <row r="364" spans="28:28" s="1" customFormat="1" x14ac:dyDescent="0.2">
      <c r="AB364" s="2"/>
    </row>
    <row r="365" spans="28:28" s="1" customFormat="1" x14ac:dyDescent="0.2">
      <c r="AB365" s="2"/>
    </row>
    <row r="366" spans="28:28" s="1" customFormat="1" x14ac:dyDescent="0.2">
      <c r="AB366" s="2"/>
    </row>
    <row r="367" spans="28:28" s="1" customFormat="1" x14ac:dyDescent="0.2">
      <c r="AB367" s="2"/>
    </row>
    <row r="368" spans="28:28" s="1" customFormat="1" x14ac:dyDescent="0.2">
      <c r="AB368" s="2"/>
    </row>
    <row r="369" spans="28:28" s="1" customFormat="1" x14ac:dyDescent="0.2">
      <c r="AB369" s="2"/>
    </row>
    <row r="370" spans="28:28" s="1" customFormat="1" x14ac:dyDescent="0.2">
      <c r="AB370" s="2"/>
    </row>
    <row r="371" spans="28:28" s="1" customFormat="1" x14ac:dyDescent="0.2">
      <c r="AB371" s="2"/>
    </row>
    <row r="372" spans="28:28" s="1" customFormat="1" x14ac:dyDescent="0.2">
      <c r="AB372" s="2"/>
    </row>
    <row r="373" spans="28:28" s="1" customFormat="1" x14ac:dyDescent="0.2">
      <c r="AB373" s="2"/>
    </row>
    <row r="374" spans="28:28" s="1" customFormat="1" x14ac:dyDescent="0.2">
      <c r="AB374" s="2"/>
    </row>
    <row r="375" spans="28:28" s="1" customFormat="1" x14ac:dyDescent="0.2">
      <c r="AB375" s="2"/>
    </row>
    <row r="376" spans="28:28" s="1" customFormat="1" x14ac:dyDescent="0.2">
      <c r="AB376" s="2"/>
    </row>
    <row r="377" spans="28:28" s="1" customFormat="1" x14ac:dyDescent="0.2">
      <c r="AB377" s="2"/>
    </row>
    <row r="378" spans="28:28" s="1" customFormat="1" x14ac:dyDescent="0.2">
      <c r="AB378" s="2"/>
    </row>
    <row r="379" spans="28:28" s="1" customFormat="1" x14ac:dyDescent="0.2">
      <c r="AB379" s="2"/>
    </row>
    <row r="380" spans="28:28" s="1" customFormat="1" x14ac:dyDescent="0.2">
      <c r="AB380" s="2"/>
    </row>
    <row r="381" spans="28:28" s="1" customFormat="1" x14ac:dyDescent="0.2">
      <c r="AB381" s="2"/>
    </row>
    <row r="382" spans="28:28" s="1" customFormat="1" x14ac:dyDescent="0.2">
      <c r="AB382" s="2"/>
    </row>
    <row r="383" spans="28:28" s="1" customFormat="1" x14ac:dyDescent="0.2">
      <c r="AB383" s="2"/>
    </row>
    <row r="384" spans="28:28" s="1" customFormat="1" x14ac:dyDescent="0.2">
      <c r="AB384" s="2"/>
    </row>
    <row r="385" spans="28:28" s="1" customFormat="1" x14ac:dyDescent="0.2">
      <c r="AB385" s="2"/>
    </row>
    <row r="386" spans="28:28" s="1" customFormat="1" x14ac:dyDescent="0.2">
      <c r="AB386" s="2"/>
    </row>
    <row r="387" spans="28:28" s="1" customFormat="1" x14ac:dyDescent="0.2">
      <c r="AB387" s="2"/>
    </row>
    <row r="388" spans="28:28" s="1" customFormat="1" x14ac:dyDescent="0.2">
      <c r="AB388" s="2"/>
    </row>
    <row r="389" spans="28:28" s="1" customFormat="1" x14ac:dyDescent="0.2">
      <c r="AB389" s="2"/>
    </row>
    <row r="390" spans="28:28" s="1" customFormat="1" x14ac:dyDescent="0.2">
      <c r="AB390" s="2"/>
    </row>
    <row r="391" spans="28:28" s="1" customFormat="1" x14ac:dyDescent="0.2">
      <c r="AB391" s="2"/>
    </row>
    <row r="392" spans="28:28" s="1" customFormat="1" x14ac:dyDescent="0.2">
      <c r="AB392" s="2"/>
    </row>
    <row r="393" spans="28:28" s="1" customFormat="1" x14ac:dyDescent="0.2">
      <c r="AB393" s="2"/>
    </row>
    <row r="394" spans="28:28" s="1" customFormat="1" x14ac:dyDescent="0.2">
      <c r="AB394" s="2"/>
    </row>
    <row r="395" spans="28:28" s="1" customFormat="1" x14ac:dyDescent="0.2">
      <c r="AB395" s="2"/>
    </row>
    <row r="396" spans="28:28" s="1" customFormat="1" x14ac:dyDescent="0.2">
      <c r="AB396" s="2"/>
    </row>
    <row r="397" spans="28:28" s="1" customFormat="1" x14ac:dyDescent="0.2">
      <c r="AB397" s="2"/>
    </row>
    <row r="398" spans="28:28" s="1" customFormat="1" x14ac:dyDescent="0.2">
      <c r="AB398" s="2"/>
    </row>
    <row r="399" spans="28:28" s="1" customFormat="1" x14ac:dyDescent="0.2">
      <c r="AB399" s="2"/>
    </row>
    <row r="400" spans="28:28" s="1" customFormat="1" x14ac:dyDescent="0.2">
      <c r="AB400" s="2"/>
    </row>
    <row r="401" spans="28:28" s="1" customFormat="1" x14ac:dyDescent="0.2">
      <c r="AB401" s="2"/>
    </row>
    <row r="402" spans="28:28" s="1" customFormat="1" x14ac:dyDescent="0.2">
      <c r="AB402" s="2"/>
    </row>
    <row r="403" spans="28:28" s="1" customFormat="1" x14ac:dyDescent="0.2">
      <c r="AB403" s="2"/>
    </row>
    <row r="404" spans="28:28" s="1" customFormat="1" x14ac:dyDescent="0.2">
      <c r="AB404" s="2"/>
    </row>
    <row r="405" spans="28:28" s="1" customFormat="1" x14ac:dyDescent="0.2">
      <c r="AB405" s="2"/>
    </row>
    <row r="406" spans="28:28" s="1" customFormat="1" x14ac:dyDescent="0.2">
      <c r="AB406" s="2"/>
    </row>
    <row r="407" spans="28:28" s="1" customFormat="1" x14ac:dyDescent="0.2">
      <c r="AB407" s="2"/>
    </row>
    <row r="408" spans="28:28" s="1" customFormat="1" x14ac:dyDescent="0.2">
      <c r="AB408" s="2"/>
    </row>
    <row r="409" spans="28:28" s="1" customFormat="1" x14ac:dyDescent="0.2">
      <c r="AB409" s="2"/>
    </row>
    <row r="410" spans="28:28" s="1" customFormat="1" x14ac:dyDescent="0.2">
      <c r="AB410" s="2"/>
    </row>
    <row r="411" spans="28:28" s="1" customFormat="1" x14ac:dyDescent="0.2">
      <c r="AB411" s="2"/>
    </row>
    <row r="412" spans="28:28" s="1" customFormat="1" x14ac:dyDescent="0.2">
      <c r="AB412" s="2"/>
    </row>
    <row r="413" spans="28:28" s="1" customFormat="1" x14ac:dyDescent="0.2">
      <c r="AB413" s="2"/>
    </row>
    <row r="414" spans="28:28" s="1" customFormat="1" x14ac:dyDescent="0.2">
      <c r="AB414" s="2"/>
    </row>
    <row r="415" spans="28:28" s="1" customFormat="1" x14ac:dyDescent="0.2">
      <c r="AB415" s="2"/>
    </row>
    <row r="416" spans="28:28" s="1" customFormat="1" x14ac:dyDescent="0.2">
      <c r="AB416" s="2"/>
    </row>
    <row r="417" spans="28:28" s="1" customFormat="1" x14ac:dyDescent="0.2">
      <c r="AB417" s="2"/>
    </row>
    <row r="418" spans="28:28" s="1" customFormat="1" x14ac:dyDescent="0.2">
      <c r="AB418" s="2"/>
    </row>
    <row r="419" spans="28:28" s="1" customFormat="1" x14ac:dyDescent="0.2">
      <c r="AB419" s="2"/>
    </row>
    <row r="420" spans="28:28" s="1" customFormat="1" x14ac:dyDescent="0.2">
      <c r="AB420" s="2"/>
    </row>
    <row r="421" spans="28:28" s="1" customFormat="1" x14ac:dyDescent="0.2">
      <c r="AB421" s="2"/>
    </row>
    <row r="422" spans="28:28" s="1" customFormat="1" x14ac:dyDescent="0.2">
      <c r="AB422" s="2"/>
    </row>
    <row r="423" spans="28:28" s="1" customFormat="1" x14ac:dyDescent="0.2">
      <c r="AB423" s="2"/>
    </row>
    <row r="424" spans="28:28" s="1" customFormat="1" x14ac:dyDescent="0.2">
      <c r="AB424" s="2"/>
    </row>
    <row r="425" spans="28:28" s="1" customFormat="1" x14ac:dyDescent="0.2">
      <c r="AB425" s="2"/>
    </row>
    <row r="426" spans="28:28" s="1" customFormat="1" x14ac:dyDescent="0.2">
      <c r="AB426" s="2"/>
    </row>
    <row r="427" spans="28:28" s="1" customFormat="1" x14ac:dyDescent="0.2">
      <c r="AB427" s="2"/>
    </row>
    <row r="428" spans="28:28" s="1" customFormat="1" x14ac:dyDescent="0.2">
      <c r="AB428" s="2"/>
    </row>
    <row r="429" spans="28:28" s="1" customFormat="1" x14ac:dyDescent="0.2">
      <c r="AB429" s="2"/>
    </row>
    <row r="430" spans="28:28" s="1" customFormat="1" x14ac:dyDescent="0.2">
      <c r="AB430" s="2"/>
    </row>
    <row r="431" spans="28:28" s="1" customFormat="1" x14ac:dyDescent="0.2">
      <c r="AB431" s="2"/>
    </row>
    <row r="432" spans="28:28" s="1" customFormat="1" x14ac:dyDescent="0.2">
      <c r="AB432" s="2"/>
    </row>
    <row r="433" spans="28:28" s="1" customFormat="1" x14ac:dyDescent="0.2">
      <c r="AB433" s="2"/>
    </row>
    <row r="434" spans="28:28" s="1" customFormat="1" x14ac:dyDescent="0.2">
      <c r="AB434" s="2"/>
    </row>
    <row r="435" spans="28:28" s="1" customFormat="1" x14ac:dyDescent="0.2">
      <c r="AB435" s="2"/>
    </row>
    <row r="436" spans="28:28" s="1" customFormat="1" x14ac:dyDescent="0.2">
      <c r="AB436" s="2"/>
    </row>
    <row r="437" spans="28:28" s="1" customFormat="1" x14ac:dyDescent="0.2">
      <c r="AB437" s="2"/>
    </row>
    <row r="438" spans="28:28" s="1" customFormat="1" x14ac:dyDescent="0.2">
      <c r="AB438" s="2"/>
    </row>
    <row r="439" spans="28:28" s="1" customFormat="1" x14ac:dyDescent="0.2">
      <c r="AB439" s="2"/>
    </row>
    <row r="440" spans="28:28" s="1" customFormat="1" x14ac:dyDescent="0.2">
      <c r="AB440" s="2"/>
    </row>
    <row r="441" spans="28:28" s="1" customFormat="1" x14ac:dyDescent="0.2">
      <c r="AB441" s="2"/>
    </row>
    <row r="442" spans="28:28" s="1" customFormat="1" x14ac:dyDescent="0.2">
      <c r="AB442" s="2"/>
    </row>
    <row r="443" spans="28:28" s="1" customFormat="1" x14ac:dyDescent="0.2">
      <c r="AB443" s="2"/>
    </row>
    <row r="444" spans="28:28" s="1" customFormat="1" x14ac:dyDescent="0.2">
      <c r="AB444" s="2"/>
    </row>
    <row r="445" spans="28:28" s="1" customFormat="1" x14ac:dyDescent="0.2">
      <c r="AB445" s="2"/>
    </row>
    <row r="446" spans="28:28" s="1" customFormat="1" x14ac:dyDescent="0.2">
      <c r="AB446" s="2"/>
    </row>
    <row r="447" spans="28:28" s="1" customFormat="1" x14ac:dyDescent="0.2">
      <c r="AB447" s="2"/>
    </row>
    <row r="448" spans="28:28" s="1" customFormat="1" x14ac:dyDescent="0.2">
      <c r="AB448" s="2"/>
    </row>
    <row r="449" spans="28:28" s="1" customFormat="1" x14ac:dyDescent="0.2">
      <c r="AB449" s="2"/>
    </row>
    <row r="450" spans="28:28" s="1" customFormat="1" x14ac:dyDescent="0.2">
      <c r="AB450" s="2"/>
    </row>
    <row r="451" spans="28:28" s="1" customFormat="1" x14ac:dyDescent="0.2">
      <c r="AB451" s="2"/>
    </row>
    <row r="452" spans="28:28" s="1" customFormat="1" x14ac:dyDescent="0.2">
      <c r="AB452" s="2"/>
    </row>
    <row r="453" spans="28:28" s="1" customFormat="1" x14ac:dyDescent="0.2">
      <c r="AB453" s="2"/>
    </row>
    <row r="454" spans="28:28" s="1" customFormat="1" x14ac:dyDescent="0.2">
      <c r="AB454" s="2"/>
    </row>
    <row r="455" spans="28:28" s="1" customFormat="1" x14ac:dyDescent="0.2">
      <c r="AB455" s="2"/>
    </row>
    <row r="456" spans="28:28" s="1" customFormat="1" x14ac:dyDescent="0.2">
      <c r="AB456" s="2"/>
    </row>
    <row r="457" spans="28:28" s="1" customFormat="1" x14ac:dyDescent="0.2">
      <c r="AB457" s="2"/>
    </row>
    <row r="458" spans="28:28" s="1" customFormat="1" x14ac:dyDescent="0.2">
      <c r="AB458" s="2"/>
    </row>
    <row r="459" spans="28:28" s="1" customFormat="1" x14ac:dyDescent="0.2">
      <c r="AB459" s="2"/>
    </row>
    <row r="460" spans="28:28" s="1" customFormat="1" x14ac:dyDescent="0.2">
      <c r="AB460" s="2"/>
    </row>
    <row r="461" spans="28:28" s="1" customFormat="1" x14ac:dyDescent="0.2">
      <c r="AB461" s="2"/>
    </row>
    <row r="462" spans="28:28" s="1" customFormat="1" x14ac:dyDescent="0.2">
      <c r="AB462" s="2"/>
    </row>
    <row r="463" spans="28:28" s="1" customFormat="1" x14ac:dyDescent="0.2">
      <c r="AB463" s="2"/>
    </row>
    <row r="464" spans="28:28" s="1" customFormat="1" x14ac:dyDescent="0.2">
      <c r="AB464" s="2"/>
    </row>
    <row r="465" spans="28:28" s="1" customFormat="1" x14ac:dyDescent="0.2">
      <c r="AB465" s="2"/>
    </row>
    <row r="466" spans="28:28" s="1" customFormat="1" x14ac:dyDescent="0.2">
      <c r="AB466" s="2"/>
    </row>
    <row r="467" spans="28:28" s="1" customFormat="1" x14ac:dyDescent="0.2">
      <c r="AB467" s="2"/>
    </row>
    <row r="468" spans="28:28" s="1" customFormat="1" x14ac:dyDescent="0.2">
      <c r="AB468" s="2"/>
    </row>
    <row r="469" spans="28:28" s="1" customFormat="1" x14ac:dyDescent="0.2">
      <c r="AB469" s="2"/>
    </row>
    <row r="470" spans="28:28" s="1" customFormat="1" x14ac:dyDescent="0.2">
      <c r="AB470" s="2"/>
    </row>
    <row r="471" spans="28:28" s="1" customFormat="1" x14ac:dyDescent="0.2">
      <c r="AB471" s="2"/>
    </row>
    <row r="472" spans="28:28" s="1" customFormat="1" x14ac:dyDescent="0.2">
      <c r="AB472" s="2"/>
    </row>
    <row r="473" spans="28:28" s="1" customFormat="1" x14ac:dyDescent="0.2">
      <c r="AB473" s="2"/>
    </row>
    <row r="474" spans="28:28" s="1" customFormat="1" x14ac:dyDescent="0.2">
      <c r="AB474" s="2"/>
    </row>
    <row r="475" spans="28:28" s="1" customFormat="1" x14ac:dyDescent="0.2">
      <c r="AB475" s="2"/>
    </row>
    <row r="476" spans="28:28" s="1" customFormat="1" x14ac:dyDescent="0.2">
      <c r="AB476" s="2"/>
    </row>
    <row r="477" spans="28:28" s="1" customFormat="1" x14ac:dyDescent="0.2">
      <c r="AB477" s="2"/>
    </row>
    <row r="478" spans="28:28" s="1" customFormat="1" x14ac:dyDescent="0.2">
      <c r="AB478" s="2"/>
    </row>
    <row r="479" spans="28:28" s="1" customFormat="1" x14ac:dyDescent="0.2">
      <c r="AB479" s="2"/>
    </row>
    <row r="480" spans="28:28" s="1" customFormat="1" x14ac:dyDescent="0.2">
      <c r="AB480" s="2"/>
    </row>
    <row r="481" spans="28:28" s="1" customFormat="1" x14ac:dyDescent="0.2">
      <c r="AB481" s="2"/>
    </row>
    <row r="482" spans="28:28" s="1" customFormat="1" x14ac:dyDescent="0.2">
      <c r="AB482" s="2"/>
    </row>
    <row r="483" spans="28:28" s="1" customFormat="1" x14ac:dyDescent="0.2">
      <c r="AB483" s="2"/>
    </row>
    <row r="484" spans="28:28" s="1" customFormat="1" x14ac:dyDescent="0.2">
      <c r="AB484" s="2"/>
    </row>
    <row r="485" spans="28:28" s="1" customFormat="1" x14ac:dyDescent="0.2">
      <c r="AB485" s="2"/>
    </row>
    <row r="486" spans="28:28" s="1" customFormat="1" x14ac:dyDescent="0.2">
      <c r="AB486" s="2"/>
    </row>
    <row r="487" spans="28:28" s="1" customFormat="1" x14ac:dyDescent="0.2">
      <c r="AB487" s="2"/>
    </row>
    <row r="488" spans="28:28" s="1" customFormat="1" x14ac:dyDescent="0.2">
      <c r="AB488" s="2"/>
    </row>
    <row r="489" spans="28:28" s="1" customFormat="1" x14ac:dyDescent="0.2">
      <c r="AB489" s="2"/>
    </row>
    <row r="490" spans="28:28" s="1" customFormat="1" x14ac:dyDescent="0.2">
      <c r="AB490" s="2"/>
    </row>
    <row r="491" spans="28:28" s="1" customFormat="1" x14ac:dyDescent="0.2">
      <c r="AB491" s="2"/>
    </row>
    <row r="492" spans="28:28" s="1" customFormat="1" x14ac:dyDescent="0.2">
      <c r="AB492" s="2"/>
    </row>
    <row r="493" spans="28:28" s="1" customFormat="1" x14ac:dyDescent="0.2">
      <c r="AB493" s="2"/>
    </row>
    <row r="494" spans="28:28" s="1" customFormat="1" x14ac:dyDescent="0.2">
      <c r="AB494" s="2"/>
    </row>
    <row r="495" spans="28:28" s="1" customFormat="1" x14ac:dyDescent="0.2">
      <c r="AB495" s="2"/>
    </row>
    <row r="496" spans="28:28" s="1" customFormat="1" x14ac:dyDescent="0.2">
      <c r="AB496" s="2"/>
    </row>
    <row r="497" spans="28:28" s="1" customFormat="1" x14ac:dyDescent="0.2">
      <c r="AB497" s="2"/>
    </row>
    <row r="498" spans="28:28" s="1" customFormat="1" x14ac:dyDescent="0.2">
      <c r="AB498" s="2"/>
    </row>
    <row r="499" spans="28:28" s="1" customFormat="1" x14ac:dyDescent="0.2">
      <c r="AB499" s="2"/>
    </row>
    <row r="500" spans="28:28" s="1" customFormat="1" x14ac:dyDescent="0.2">
      <c r="AB500" s="2"/>
    </row>
    <row r="501" spans="28:28" s="1" customFormat="1" x14ac:dyDescent="0.2">
      <c r="AB501" s="2"/>
    </row>
    <row r="502" spans="28:28" s="1" customFormat="1" x14ac:dyDescent="0.2">
      <c r="AB502" s="2"/>
    </row>
    <row r="503" spans="28:28" s="1" customFormat="1" x14ac:dyDescent="0.2">
      <c r="AB503" s="2"/>
    </row>
    <row r="504" spans="28:28" s="1" customFormat="1" x14ac:dyDescent="0.2">
      <c r="AB504" s="2"/>
    </row>
    <row r="505" spans="28:28" s="1" customFormat="1" x14ac:dyDescent="0.2">
      <c r="AB505" s="2"/>
    </row>
    <row r="506" spans="28:28" s="1" customFormat="1" x14ac:dyDescent="0.2">
      <c r="AB506" s="2"/>
    </row>
    <row r="507" spans="28:28" s="1" customFormat="1" x14ac:dyDescent="0.2">
      <c r="AB507" s="2"/>
    </row>
    <row r="508" spans="28:28" s="1" customFormat="1" x14ac:dyDescent="0.2">
      <c r="AB508" s="2"/>
    </row>
    <row r="509" spans="28:28" s="1" customFormat="1" x14ac:dyDescent="0.2">
      <c r="AB509" s="2"/>
    </row>
    <row r="510" spans="28:28" s="1" customFormat="1" x14ac:dyDescent="0.2">
      <c r="AB510" s="2"/>
    </row>
    <row r="511" spans="28:28" s="1" customFormat="1" x14ac:dyDescent="0.2">
      <c r="AB511" s="2"/>
    </row>
    <row r="512" spans="28:28" s="1" customFormat="1" x14ac:dyDescent="0.2">
      <c r="AB512" s="2"/>
    </row>
    <row r="513" spans="28:28" s="1" customFormat="1" x14ac:dyDescent="0.2">
      <c r="AB513" s="2"/>
    </row>
    <row r="514" spans="28:28" s="1" customFormat="1" x14ac:dyDescent="0.2">
      <c r="AB514" s="2"/>
    </row>
    <row r="515" spans="28:28" s="1" customFormat="1" x14ac:dyDescent="0.2">
      <c r="AB515" s="2"/>
    </row>
    <row r="516" spans="28:28" s="1" customFormat="1" x14ac:dyDescent="0.2">
      <c r="AB516" s="2"/>
    </row>
    <row r="517" spans="28:28" s="1" customFormat="1" x14ac:dyDescent="0.2">
      <c r="AB517" s="2"/>
    </row>
    <row r="518" spans="28:28" s="1" customFormat="1" x14ac:dyDescent="0.2">
      <c r="AB518" s="2"/>
    </row>
    <row r="519" spans="28:28" s="1" customFormat="1" x14ac:dyDescent="0.2">
      <c r="AB519" s="2"/>
    </row>
    <row r="520" spans="28:28" s="1" customFormat="1" x14ac:dyDescent="0.2">
      <c r="AB520" s="2"/>
    </row>
    <row r="521" spans="28:28" s="1" customFormat="1" x14ac:dyDescent="0.2">
      <c r="AB521" s="2"/>
    </row>
    <row r="522" spans="28:28" s="1" customFormat="1" x14ac:dyDescent="0.2">
      <c r="AB522" s="2"/>
    </row>
    <row r="523" spans="28:28" s="1" customFormat="1" x14ac:dyDescent="0.2">
      <c r="AB523" s="2"/>
    </row>
    <row r="524" spans="28:28" s="1" customFormat="1" x14ac:dyDescent="0.2">
      <c r="AB524" s="2"/>
    </row>
    <row r="525" spans="28:28" s="1" customFormat="1" x14ac:dyDescent="0.2">
      <c r="AB525" s="2"/>
    </row>
    <row r="526" spans="28:28" s="1" customFormat="1" x14ac:dyDescent="0.2">
      <c r="AB526" s="2"/>
    </row>
    <row r="527" spans="28:28" s="1" customFormat="1" x14ac:dyDescent="0.2">
      <c r="AB527" s="2"/>
    </row>
    <row r="528" spans="28:28" s="1" customFormat="1" x14ac:dyDescent="0.2">
      <c r="AB528" s="2"/>
    </row>
    <row r="529" spans="28:28" s="1" customFormat="1" x14ac:dyDescent="0.2">
      <c r="AB529" s="2"/>
    </row>
    <row r="530" spans="28:28" s="1" customFormat="1" x14ac:dyDescent="0.2">
      <c r="AB530" s="2"/>
    </row>
    <row r="531" spans="28:28" s="1" customFormat="1" x14ac:dyDescent="0.2">
      <c r="AB531" s="2"/>
    </row>
    <row r="532" spans="28:28" s="1" customFormat="1" x14ac:dyDescent="0.2">
      <c r="AB532" s="2"/>
    </row>
    <row r="533" spans="28:28" s="1" customFormat="1" x14ac:dyDescent="0.2">
      <c r="AB533" s="2"/>
    </row>
    <row r="534" spans="28:28" s="1" customFormat="1" x14ac:dyDescent="0.2">
      <c r="AB534" s="2"/>
    </row>
    <row r="535" spans="28:28" s="1" customFormat="1" x14ac:dyDescent="0.2">
      <c r="AB535" s="2"/>
    </row>
    <row r="536" spans="28:28" s="1" customFormat="1" x14ac:dyDescent="0.2">
      <c r="AB536" s="2"/>
    </row>
    <row r="537" spans="28:28" s="1" customFormat="1" x14ac:dyDescent="0.2">
      <c r="AB537" s="2"/>
    </row>
    <row r="538" spans="28:28" s="1" customFormat="1" x14ac:dyDescent="0.2">
      <c r="AB538" s="2"/>
    </row>
    <row r="539" spans="28:28" s="1" customFormat="1" x14ac:dyDescent="0.2">
      <c r="AB539" s="2"/>
    </row>
    <row r="540" spans="28:28" s="1" customFormat="1" x14ac:dyDescent="0.2">
      <c r="AB540" s="2"/>
    </row>
    <row r="541" spans="28:28" s="1" customFormat="1" x14ac:dyDescent="0.2">
      <c r="AB541" s="2"/>
    </row>
    <row r="542" spans="28:28" s="1" customFormat="1" x14ac:dyDescent="0.2">
      <c r="AB542" s="2"/>
    </row>
    <row r="543" spans="28:28" s="1" customFormat="1" x14ac:dyDescent="0.2">
      <c r="AB543" s="2"/>
    </row>
    <row r="544" spans="28:28" s="1" customFormat="1" x14ac:dyDescent="0.2">
      <c r="AB544" s="2"/>
    </row>
    <row r="545" spans="28:28" s="1" customFormat="1" x14ac:dyDescent="0.2">
      <c r="AB545" s="2"/>
    </row>
    <row r="546" spans="28:28" s="1" customFormat="1" x14ac:dyDescent="0.2">
      <c r="AB546" s="2"/>
    </row>
    <row r="547" spans="28:28" s="1" customFormat="1" x14ac:dyDescent="0.2">
      <c r="AB547" s="2"/>
    </row>
    <row r="548" spans="28:28" s="1" customFormat="1" x14ac:dyDescent="0.2">
      <c r="AB548" s="2"/>
    </row>
    <row r="549" spans="28:28" s="1" customFormat="1" x14ac:dyDescent="0.2">
      <c r="AB549" s="2"/>
    </row>
    <row r="550" spans="28:28" s="1" customFormat="1" x14ac:dyDescent="0.2">
      <c r="AB550" s="2"/>
    </row>
    <row r="551" spans="28:28" s="1" customFormat="1" x14ac:dyDescent="0.2">
      <c r="AB551" s="2"/>
    </row>
    <row r="552" spans="28:28" s="1" customFormat="1" x14ac:dyDescent="0.2">
      <c r="AB552" s="2"/>
    </row>
    <row r="553" spans="28:28" s="1" customFormat="1" x14ac:dyDescent="0.2">
      <c r="AB553" s="2"/>
    </row>
    <row r="554" spans="28:28" s="1" customFormat="1" x14ac:dyDescent="0.2">
      <c r="AB554" s="2"/>
    </row>
    <row r="555" spans="28:28" s="1" customFormat="1" x14ac:dyDescent="0.2">
      <c r="AB555" s="2"/>
    </row>
    <row r="556" spans="28:28" s="1" customFormat="1" x14ac:dyDescent="0.2">
      <c r="AB556" s="2"/>
    </row>
    <row r="557" spans="28:28" s="1" customFormat="1" x14ac:dyDescent="0.2">
      <c r="AB557" s="2"/>
    </row>
    <row r="558" spans="28:28" s="1" customFormat="1" x14ac:dyDescent="0.2">
      <c r="AB558" s="2"/>
    </row>
    <row r="559" spans="28:28" s="1" customFormat="1" x14ac:dyDescent="0.2">
      <c r="AB559" s="2"/>
    </row>
    <row r="560" spans="28:28" s="1" customFormat="1" x14ac:dyDescent="0.2">
      <c r="AB560" s="2"/>
    </row>
    <row r="561" spans="28:28" s="1" customFormat="1" x14ac:dyDescent="0.2">
      <c r="AB561" s="2"/>
    </row>
    <row r="562" spans="28:28" s="1" customFormat="1" x14ac:dyDescent="0.2">
      <c r="AB562" s="2"/>
    </row>
    <row r="563" spans="28:28" s="1" customFormat="1" x14ac:dyDescent="0.2">
      <c r="AB563" s="2"/>
    </row>
    <row r="564" spans="28:28" s="1" customFormat="1" x14ac:dyDescent="0.2">
      <c r="AB564" s="2"/>
    </row>
    <row r="565" spans="28:28" s="1" customFormat="1" x14ac:dyDescent="0.2">
      <c r="AB565" s="2"/>
    </row>
    <row r="566" spans="28:28" s="1" customFormat="1" x14ac:dyDescent="0.2">
      <c r="AB566" s="2"/>
    </row>
    <row r="567" spans="28:28" s="1" customFormat="1" x14ac:dyDescent="0.2">
      <c r="AB567" s="2"/>
    </row>
    <row r="568" spans="28:28" s="1" customFormat="1" x14ac:dyDescent="0.2">
      <c r="AB568" s="2"/>
    </row>
    <row r="569" spans="28:28" s="1" customFormat="1" x14ac:dyDescent="0.2">
      <c r="AB569" s="2"/>
    </row>
    <row r="570" spans="28:28" s="1" customFormat="1" x14ac:dyDescent="0.2">
      <c r="AB570" s="2"/>
    </row>
    <row r="571" spans="28:28" s="1" customFormat="1" x14ac:dyDescent="0.2">
      <c r="AB571" s="2"/>
    </row>
    <row r="572" spans="28:28" s="1" customFormat="1" x14ac:dyDescent="0.2">
      <c r="AB572" s="2"/>
    </row>
    <row r="573" spans="28:28" s="1" customFormat="1" x14ac:dyDescent="0.2">
      <c r="AB573" s="2"/>
    </row>
    <row r="574" spans="28:28" s="1" customFormat="1" x14ac:dyDescent="0.2">
      <c r="AB574" s="2"/>
    </row>
    <row r="575" spans="28:28" s="1" customFormat="1" x14ac:dyDescent="0.2">
      <c r="AB575" s="2"/>
    </row>
    <row r="576" spans="28:28" s="1" customFormat="1" x14ac:dyDescent="0.2">
      <c r="AB576" s="2"/>
    </row>
    <row r="577" spans="28:28" s="1" customFormat="1" x14ac:dyDescent="0.2">
      <c r="AB577" s="2"/>
    </row>
    <row r="578" spans="28:28" s="1" customFormat="1" x14ac:dyDescent="0.2">
      <c r="AB578" s="2"/>
    </row>
    <row r="579" spans="28:28" s="1" customFormat="1" x14ac:dyDescent="0.2">
      <c r="AB579" s="2"/>
    </row>
    <row r="580" spans="28:28" s="1" customFormat="1" x14ac:dyDescent="0.2">
      <c r="AB580" s="2"/>
    </row>
    <row r="581" spans="28:28" s="1" customFormat="1" x14ac:dyDescent="0.2">
      <c r="AB581" s="2"/>
    </row>
    <row r="582" spans="28:28" s="1" customFormat="1" x14ac:dyDescent="0.2">
      <c r="AB582" s="2"/>
    </row>
    <row r="583" spans="28:28" s="1" customFormat="1" x14ac:dyDescent="0.2">
      <c r="AB583" s="2"/>
    </row>
    <row r="584" spans="28:28" s="1" customFormat="1" x14ac:dyDescent="0.2">
      <c r="AB584" s="2"/>
    </row>
    <row r="585" spans="28:28" s="1" customFormat="1" x14ac:dyDescent="0.2">
      <c r="AB585" s="2"/>
    </row>
    <row r="586" spans="28:28" s="1" customFormat="1" x14ac:dyDescent="0.2">
      <c r="AB586" s="2"/>
    </row>
    <row r="587" spans="28:28" s="1" customFormat="1" x14ac:dyDescent="0.2">
      <c r="AB587" s="2"/>
    </row>
    <row r="588" spans="28:28" s="1" customFormat="1" x14ac:dyDescent="0.2">
      <c r="AB588" s="2"/>
    </row>
    <row r="589" spans="28:28" s="1" customFormat="1" x14ac:dyDescent="0.2">
      <c r="AB589" s="2"/>
    </row>
    <row r="590" spans="28:28" s="1" customFormat="1" x14ac:dyDescent="0.2">
      <c r="AB590" s="2"/>
    </row>
    <row r="591" spans="28:28" s="1" customFormat="1" x14ac:dyDescent="0.2">
      <c r="AB591" s="2"/>
    </row>
    <row r="592" spans="28:28" s="1" customFormat="1" x14ac:dyDescent="0.2">
      <c r="AB592" s="2"/>
    </row>
    <row r="593" spans="28:28" s="1" customFormat="1" x14ac:dyDescent="0.2">
      <c r="AB593" s="2"/>
    </row>
    <row r="594" spans="28:28" s="1" customFormat="1" x14ac:dyDescent="0.2">
      <c r="AB594" s="2"/>
    </row>
    <row r="595" spans="28:28" s="1" customFormat="1" x14ac:dyDescent="0.2">
      <c r="AB595" s="2"/>
    </row>
    <row r="596" spans="28:28" s="1" customFormat="1" x14ac:dyDescent="0.2">
      <c r="AB596" s="2"/>
    </row>
    <row r="597" spans="28:28" s="1" customFormat="1" x14ac:dyDescent="0.2">
      <c r="AB597" s="2"/>
    </row>
    <row r="598" spans="28:28" s="1" customFormat="1" x14ac:dyDescent="0.2">
      <c r="AB598" s="2"/>
    </row>
    <row r="599" spans="28:28" s="1" customFormat="1" x14ac:dyDescent="0.2">
      <c r="AB599" s="2"/>
    </row>
    <row r="600" spans="28:28" s="1" customFormat="1" x14ac:dyDescent="0.2">
      <c r="AB600" s="2"/>
    </row>
    <row r="601" spans="28:28" s="1" customFormat="1" x14ac:dyDescent="0.2">
      <c r="AB601" s="2"/>
    </row>
    <row r="602" spans="28:28" s="1" customFormat="1" x14ac:dyDescent="0.2">
      <c r="AB602" s="2"/>
    </row>
    <row r="603" spans="28:28" s="1" customFormat="1" x14ac:dyDescent="0.2">
      <c r="AB603" s="2"/>
    </row>
    <row r="604" spans="28:28" s="1" customFormat="1" x14ac:dyDescent="0.2">
      <c r="AB604" s="2"/>
    </row>
    <row r="605" spans="28:28" s="1" customFormat="1" x14ac:dyDescent="0.2">
      <c r="AB605" s="2"/>
    </row>
    <row r="606" spans="28:28" s="1" customFormat="1" x14ac:dyDescent="0.2">
      <c r="AB606" s="2"/>
    </row>
    <row r="607" spans="28:28" s="1" customFormat="1" x14ac:dyDescent="0.2">
      <c r="AB607" s="2"/>
    </row>
    <row r="608" spans="28:28" s="1" customFormat="1" x14ac:dyDescent="0.2">
      <c r="AB608" s="2"/>
    </row>
    <row r="609" spans="28:28" s="1" customFormat="1" x14ac:dyDescent="0.2">
      <c r="AB609" s="2"/>
    </row>
    <row r="610" spans="28:28" s="1" customFormat="1" x14ac:dyDescent="0.2">
      <c r="AB610" s="2"/>
    </row>
    <row r="611" spans="28:28" s="1" customFormat="1" x14ac:dyDescent="0.2">
      <c r="AB611" s="2"/>
    </row>
    <row r="612" spans="28:28" s="1" customFormat="1" x14ac:dyDescent="0.2">
      <c r="AB612" s="2"/>
    </row>
    <row r="613" spans="28:28" s="1" customFormat="1" x14ac:dyDescent="0.2">
      <c r="AB613" s="2"/>
    </row>
    <row r="614" spans="28:28" s="1" customFormat="1" x14ac:dyDescent="0.2">
      <c r="AB614" s="2"/>
    </row>
    <row r="615" spans="28:28" s="1" customFormat="1" x14ac:dyDescent="0.2">
      <c r="AB615" s="2"/>
    </row>
    <row r="616" spans="28:28" s="1" customFormat="1" x14ac:dyDescent="0.2">
      <c r="AB616" s="2"/>
    </row>
    <row r="617" spans="28:28" s="1" customFormat="1" x14ac:dyDescent="0.2">
      <c r="AB617" s="2"/>
    </row>
    <row r="618" spans="28:28" s="1" customFormat="1" x14ac:dyDescent="0.2">
      <c r="AB618" s="2"/>
    </row>
    <row r="619" spans="28:28" s="1" customFormat="1" x14ac:dyDescent="0.2">
      <c r="AB619" s="2"/>
    </row>
    <row r="620" spans="28:28" s="1" customFormat="1" x14ac:dyDescent="0.2">
      <c r="AB620" s="2"/>
    </row>
    <row r="621" spans="28:28" s="1" customFormat="1" x14ac:dyDescent="0.2">
      <c r="AB621" s="2"/>
    </row>
    <row r="622" spans="28:28" s="1" customFormat="1" x14ac:dyDescent="0.2">
      <c r="AB622" s="2"/>
    </row>
    <row r="623" spans="28:28" s="1" customFormat="1" x14ac:dyDescent="0.2">
      <c r="AB623" s="2"/>
    </row>
    <row r="624" spans="28:28" s="1" customFormat="1" x14ac:dyDescent="0.2">
      <c r="AB624" s="2"/>
    </row>
    <row r="625" spans="28:28" s="1" customFormat="1" x14ac:dyDescent="0.2">
      <c r="AB625" s="2"/>
    </row>
    <row r="626" spans="28:28" s="1" customFormat="1" x14ac:dyDescent="0.2">
      <c r="AB626" s="2"/>
    </row>
    <row r="627" spans="28:28" s="1" customFormat="1" x14ac:dyDescent="0.2">
      <c r="AB627" s="2"/>
    </row>
    <row r="628" spans="28:28" s="1" customFormat="1" x14ac:dyDescent="0.2">
      <c r="AB628" s="2"/>
    </row>
    <row r="629" spans="28:28" s="1" customFormat="1" x14ac:dyDescent="0.2">
      <c r="AB629" s="2"/>
    </row>
    <row r="630" spans="28:28" s="1" customFormat="1" x14ac:dyDescent="0.2">
      <c r="AB630" s="2"/>
    </row>
    <row r="631" spans="28:28" s="1" customFormat="1" x14ac:dyDescent="0.2">
      <c r="AB631" s="2"/>
    </row>
    <row r="632" spans="28:28" s="1" customFormat="1" x14ac:dyDescent="0.2">
      <c r="AB632" s="2"/>
    </row>
    <row r="633" spans="28:28" s="1" customFormat="1" x14ac:dyDescent="0.2">
      <c r="AB633" s="2"/>
    </row>
    <row r="634" spans="28:28" s="1" customFormat="1" x14ac:dyDescent="0.2">
      <c r="AB634" s="2"/>
    </row>
    <row r="635" spans="28:28" s="1" customFormat="1" x14ac:dyDescent="0.2">
      <c r="AB635" s="2"/>
    </row>
    <row r="636" spans="28:28" s="1" customFormat="1" x14ac:dyDescent="0.2">
      <c r="AB636" s="2"/>
    </row>
    <row r="637" spans="28:28" s="1" customFormat="1" x14ac:dyDescent="0.2">
      <c r="AB637" s="2"/>
    </row>
    <row r="638" spans="28:28" s="1" customFormat="1" x14ac:dyDescent="0.2">
      <c r="AB638" s="2"/>
    </row>
    <row r="639" spans="28:28" s="1" customFormat="1" x14ac:dyDescent="0.2">
      <c r="AB639" s="2"/>
    </row>
    <row r="640" spans="28:28" s="1" customFormat="1" x14ac:dyDescent="0.2">
      <c r="AB640" s="2"/>
    </row>
    <row r="641" spans="28:28" s="1" customFormat="1" x14ac:dyDescent="0.2">
      <c r="AB641" s="2"/>
    </row>
    <row r="642" spans="28:28" s="1" customFormat="1" x14ac:dyDescent="0.2">
      <c r="AB642" s="2"/>
    </row>
    <row r="643" spans="28:28" s="1" customFormat="1" x14ac:dyDescent="0.2">
      <c r="AB643" s="2"/>
    </row>
    <row r="644" spans="28:28" s="1" customFormat="1" x14ac:dyDescent="0.2">
      <c r="AB644" s="2"/>
    </row>
    <row r="645" spans="28:28" s="1" customFormat="1" x14ac:dyDescent="0.2">
      <c r="AB645" s="2"/>
    </row>
    <row r="646" spans="28:28" s="1" customFormat="1" x14ac:dyDescent="0.2">
      <c r="AB646" s="2"/>
    </row>
    <row r="647" spans="28:28" s="1" customFormat="1" x14ac:dyDescent="0.2">
      <c r="AB647" s="2"/>
    </row>
    <row r="648" spans="28:28" s="1" customFormat="1" x14ac:dyDescent="0.2">
      <c r="AB648" s="2"/>
    </row>
    <row r="649" spans="28:28" s="1" customFormat="1" x14ac:dyDescent="0.2">
      <c r="AB649" s="2"/>
    </row>
    <row r="650" spans="28:28" s="1" customFormat="1" x14ac:dyDescent="0.2">
      <c r="AB650" s="2"/>
    </row>
    <row r="651" spans="28:28" s="1" customFormat="1" x14ac:dyDescent="0.2">
      <c r="AB651" s="2"/>
    </row>
    <row r="652" spans="28:28" s="1" customFormat="1" x14ac:dyDescent="0.2">
      <c r="AB652" s="2"/>
    </row>
    <row r="653" spans="28:28" s="1" customFormat="1" x14ac:dyDescent="0.2">
      <c r="AB653" s="2"/>
    </row>
    <row r="654" spans="28:28" s="1" customFormat="1" x14ac:dyDescent="0.2">
      <c r="AB654" s="2"/>
    </row>
    <row r="655" spans="28:28" s="1" customFormat="1" x14ac:dyDescent="0.2">
      <c r="AB655" s="2"/>
    </row>
    <row r="656" spans="28:28" s="1" customFormat="1" x14ac:dyDescent="0.2">
      <c r="AB656" s="2"/>
    </row>
    <row r="657" spans="28:28" s="1" customFormat="1" x14ac:dyDescent="0.2">
      <c r="AB657" s="2"/>
    </row>
    <row r="658" spans="28:28" s="1" customFormat="1" x14ac:dyDescent="0.2">
      <c r="AB658" s="2"/>
    </row>
    <row r="659" spans="28:28" s="1" customFormat="1" x14ac:dyDescent="0.2">
      <c r="AB659" s="2"/>
    </row>
    <row r="660" spans="28:28" s="1" customFormat="1" x14ac:dyDescent="0.2">
      <c r="AB660" s="2"/>
    </row>
    <row r="661" spans="28:28" s="1" customFormat="1" x14ac:dyDescent="0.2">
      <c r="AB661" s="2"/>
    </row>
    <row r="662" spans="28:28" s="1" customFormat="1" x14ac:dyDescent="0.2">
      <c r="AB662" s="2"/>
    </row>
    <row r="663" spans="28:28" s="1" customFormat="1" x14ac:dyDescent="0.2">
      <c r="AB663" s="2"/>
    </row>
    <row r="664" spans="28:28" s="1" customFormat="1" x14ac:dyDescent="0.2">
      <c r="AB664" s="2"/>
    </row>
    <row r="665" spans="28:28" s="1" customFormat="1" x14ac:dyDescent="0.2">
      <c r="AB665" s="2"/>
    </row>
    <row r="666" spans="28:28" s="1" customFormat="1" x14ac:dyDescent="0.2">
      <c r="AB666" s="2"/>
    </row>
    <row r="667" spans="28:28" s="1" customFormat="1" x14ac:dyDescent="0.2">
      <c r="AB667" s="2"/>
    </row>
    <row r="668" spans="28:28" s="1" customFormat="1" x14ac:dyDescent="0.2">
      <c r="AB668" s="2"/>
    </row>
    <row r="669" spans="28:28" s="1" customFormat="1" x14ac:dyDescent="0.2">
      <c r="AB669" s="2"/>
    </row>
    <row r="670" spans="28:28" s="1" customFormat="1" x14ac:dyDescent="0.2">
      <c r="AB670" s="2"/>
    </row>
    <row r="671" spans="28:28" s="1" customFormat="1" x14ac:dyDescent="0.2">
      <c r="AB671" s="2"/>
    </row>
    <row r="672" spans="28:28" s="1" customFormat="1" x14ac:dyDescent="0.2">
      <c r="AB672" s="2"/>
    </row>
    <row r="673" spans="28:28" s="1" customFormat="1" x14ac:dyDescent="0.2">
      <c r="AB673" s="2"/>
    </row>
    <row r="674" spans="28:28" s="1" customFormat="1" x14ac:dyDescent="0.2">
      <c r="AB674" s="2"/>
    </row>
    <row r="675" spans="28:28" s="1" customFormat="1" x14ac:dyDescent="0.2">
      <c r="AB675" s="2"/>
    </row>
    <row r="676" spans="28:28" s="1" customFormat="1" x14ac:dyDescent="0.2">
      <c r="AB676" s="2"/>
    </row>
    <row r="677" spans="28:28" s="1" customFormat="1" x14ac:dyDescent="0.2">
      <c r="AB677" s="2"/>
    </row>
    <row r="678" spans="28:28" s="1" customFormat="1" x14ac:dyDescent="0.2">
      <c r="AB678" s="2"/>
    </row>
    <row r="679" spans="28:28" s="1" customFormat="1" x14ac:dyDescent="0.2">
      <c r="AB679" s="2"/>
    </row>
    <row r="680" spans="28:28" s="1" customFormat="1" x14ac:dyDescent="0.2">
      <c r="AB680" s="2"/>
    </row>
    <row r="681" spans="28:28" s="1" customFormat="1" x14ac:dyDescent="0.2">
      <c r="AB681" s="2"/>
    </row>
    <row r="682" spans="28:28" s="1" customFormat="1" x14ac:dyDescent="0.2">
      <c r="AB682" s="2"/>
    </row>
    <row r="683" spans="28:28" s="1" customFormat="1" x14ac:dyDescent="0.2">
      <c r="AB683" s="2"/>
    </row>
    <row r="684" spans="28:28" s="1" customFormat="1" x14ac:dyDescent="0.2">
      <c r="AB684" s="2"/>
    </row>
    <row r="685" spans="28:28" s="1" customFormat="1" x14ac:dyDescent="0.2">
      <c r="AB685" s="2"/>
    </row>
    <row r="686" spans="28:28" s="1" customFormat="1" x14ac:dyDescent="0.2">
      <c r="AB686" s="2"/>
    </row>
    <row r="687" spans="28:28" s="1" customFormat="1" x14ac:dyDescent="0.2">
      <c r="AB687" s="2"/>
    </row>
    <row r="688" spans="28:28" s="1" customFormat="1" x14ac:dyDescent="0.2">
      <c r="AB688" s="2"/>
    </row>
    <row r="689" spans="28:28" s="1" customFormat="1" x14ac:dyDescent="0.2">
      <c r="AB689" s="2"/>
    </row>
    <row r="690" spans="28:28" s="1" customFormat="1" x14ac:dyDescent="0.2">
      <c r="AB690" s="2"/>
    </row>
    <row r="691" spans="28:28" s="1" customFormat="1" x14ac:dyDescent="0.2">
      <c r="AB691" s="2"/>
    </row>
    <row r="692" spans="28:28" s="1" customFormat="1" x14ac:dyDescent="0.2">
      <c r="AB692" s="2"/>
    </row>
    <row r="693" spans="28:28" s="1" customFormat="1" x14ac:dyDescent="0.2">
      <c r="AB693" s="2"/>
    </row>
    <row r="694" spans="28:28" s="1" customFormat="1" x14ac:dyDescent="0.2">
      <c r="AB694" s="2"/>
    </row>
    <row r="695" spans="28:28" s="1" customFormat="1" x14ac:dyDescent="0.2">
      <c r="AB695" s="2"/>
    </row>
    <row r="696" spans="28:28" s="1" customFormat="1" x14ac:dyDescent="0.2">
      <c r="AB696" s="2"/>
    </row>
    <row r="697" spans="28:28" s="1" customFormat="1" x14ac:dyDescent="0.2">
      <c r="AB697" s="2"/>
    </row>
    <row r="698" spans="28:28" s="1" customFormat="1" x14ac:dyDescent="0.2">
      <c r="AB698" s="2"/>
    </row>
    <row r="699" spans="28:28" s="1" customFormat="1" x14ac:dyDescent="0.2">
      <c r="AB699" s="2"/>
    </row>
    <row r="700" spans="28:28" s="1" customFormat="1" x14ac:dyDescent="0.2">
      <c r="AB700" s="2"/>
    </row>
    <row r="701" spans="28:28" s="1" customFormat="1" x14ac:dyDescent="0.2">
      <c r="AB701" s="2"/>
    </row>
    <row r="702" spans="28:28" s="1" customFormat="1" x14ac:dyDescent="0.2">
      <c r="AB702" s="2"/>
    </row>
    <row r="703" spans="28:28" s="1" customFormat="1" x14ac:dyDescent="0.2">
      <c r="AB703" s="2"/>
    </row>
    <row r="704" spans="28:28" s="1" customFormat="1" x14ac:dyDescent="0.2">
      <c r="AB704" s="2"/>
    </row>
    <row r="705" spans="28:28" s="1" customFormat="1" x14ac:dyDescent="0.2">
      <c r="AB705" s="2"/>
    </row>
    <row r="706" spans="28:28" s="1" customFormat="1" x14ac:dyDescent="0.2">
      <c r="AB706" s="2"/>
    </row>
    <row r="707" spans="28:28" s="1" customFormat="1" x14ac:dyDescent="0.2">
      <c r="AB707" s="2"/>
    </row>
    <row r="708" spans="28:28" s="1" customFormat="1" x14ac:dyDescent="0.2">
      <c r="AB708" s="2"/>
    </row>
    <row r="709" spans="28:28" s="1" customFormat="1" x14ac:dyDescent="0.2">
      <c r="AB709" s="2"/>
    </row>
    <row r="710" spans="28:28" s="1" customFormat="1" x14ac:dyDescent="0.2">
      <c r="AB710" s="2"/>
    </row>
    <row r="711" spans="28:28" s="1" customFormat="1" x14ac:dyDescent="0.2">
      <c r="AB711" s="2"/>
    </row>
    <row r="712" spans="28:28" s="1" customFormat="1" x14ac:dyDescent="0.2">
      <c r="AB712" s="2"/>
    </row>
    <row r="713" spans="28:28" s="1" customFormat="1" x14ac:dyDescent="0.2">
      <c r="AB713" s="2"/>
    </row>
    <row r="714" spans="28:28" s="1" customFormat="1" x14ac:dyDescent="0.2">
      <c r="AB714" s="2"/>
    </row>
    <row r="715" spans="28:28" s="1" customFormat="1" x14ac:dyDescent="0.2">
      <c r="AB715" s="2"/>
    </row>
    <row r="716" spans="28:28" s="1" customFormat="1" x14ac:dyDescent="0.2">
      <c r="AB716" s="2"/>
    </row>
    <row r="717" spans="28:28" s="1" customFormat="1" x14ac:dyDescent="0.2">
      <c r="AB717" s="2"/>
    </row>
    <row r="718" spans="28:28" s="1" customFormat="1" x14ac:dyDescent="0.2">
      <c r="AB718" s="2"/>
    </row>
    <row r="719" spans="28:28" s="1" customFormat="1" x14ac:dyDescent="0.2">
      <c r="AB719" s="2"/>
    </row>
    <row r="720" spans="28:28" s="1" customFormat="1" x14ac:dyDescent="0.2">
      <c r="AB720" s="2"/>
    </row>
    <row r="721" spans="28:28" s="1" customFormat="1" x14ac:dyDescent="0.2">
      <c r="AB721" s="2"/>
    </row>
    <row r="722" spans="28:28" s="1" customFormat="1" x14ac:dyDescent="0.2">
      <c r="AB722" s="2"/>
    </row>
    <row r="723" spans="28:28" s="1" customFormat="1" x14ac:dyDescent="0.2">
      <c r="AB723" s="2"/>
    </row>
    <row r="724" spans="28:28" s="1" customFormat="1" x14ac:dyDescent="0.2">
      <c r="AB724" s="2"/>
    </row>
    <row r="725" spans="28:28" s="1" customFormat="1" x14ac:dyDescent="0.2">
      <c r="AB725" s="2"/>
    </row>
    <row r="726" spans="28:28" s="1" customFormat="1" x14ac:dyDescent="0.2">
      <c r="AB726" s="2"/>
    </row>
    <row r="727" spans="28:28" s="1" customFormat="1" x14ac:dyDescent="0.2">
      <c r="AB727" s="2"/>
    </row>
    <row r="728" spans="28:28" s="1" customFormat="1" x14ac:dyDescent="0.2">
      <c r="AB728" s="2"/>
    </row>
    <row r="729" spans="28:28" s="1" customFormat="1" x14ac:dyDescent="0.2">
      <c r="AB729" s="2"/>
    </row>
    <row r="730" spans="28:28" s="1" customFormat="1" x14ac:dyDescent="0.2">
      <c r="AB730" s="2"/>
    </row>
    <row r="731" spans="28:28" s="1" customFormat="1" x14ac:dyDescent="0.2">
      <c r="AB731" s="2"/>
    </row>
    <row r="732" spans="28:28" s="1" customFormat="1" x14ac:dyDescent="0.2">
      <c r="AB732" s="2"/>
    </row>
    <row r="733" spans="28:28" s="1" customFormat="1" x14ac:dyDescent="0.2">
      <c r="AB733" s="2"/>
    </row>
    <row r="734" spans="28:28" s="1" customFormat="1" x14ac:dyDescent="0.2">
      <c r="AB734" s="2"/>
    </row>
    <row r="735" spans="28:28" s="1" customFormat="1" x14ac:dyDescent="0.2">
      <c r="AB735" s="2"/>
    </row>
    <row r="736" spans="28:28" s="1" customFormat="1" x14ac:dyDescent="0.2">
      <c r="AB736" s="2"/>
    </row>
    <row r="737" spans="28:28" s="1" customFormat="1" x14ac:dyDescent="0.2">
      <c r="AB737" s="2"/>
    </row>
    <row r="738" spans="28:28" s="1" customFormat="1" x14ac:dyDescent="0.2">
      <c r="AB738" s="2"/>
    </row>
    <row r="739" spans="28:28" s="1" customFormat="1" x14ac:dyDescent="0.2">
      <c r="AB739" s="2"/>
    </row>
    <row r="740" spans="28:28" s="1" customFormat="1" x14ac:dyDescent="0.2">
      <c r="AB740" s="2"/>
    </row>
    <row r="741" spans="28:28" s="1" customFormat="1" x14ac:dyDescent="0.2">
      <c r="AB741" s="2"/>
    </row>
    <row r="742" spans="28:28" s="1" customFormat="1" x14ac:dyDescent="0.2">
      <c r="AB742" s="2"/>
    </row>
    <row r="743" spans="28:28" s="1" customFormat="1" x14ac:dyDescent="0.2">
      <c r="AB743" s="2"/>
    </row>
    <row r="744" spans="28:28" s="1" customFormat="1" x14ac:dyDescent="0.2">
      <c r="AB744" s="2"/>
    </row>
    <row r="745" spans="28:28" s="1" customFormat="1" x14ac:dyDescent="0.2">
      <c r="AB745" s="2"/>
    </row>
    <row r="746" spans="28:28" s="1" customFormat="1" x14ac:dyDescent="0.2">
      <c r="AB746" s="2"/>
    </row>
    <row r="747" spans="28:28" s="1" customFormat="1" x14ac:dyDescent="0.2">
      <c r="AB747" s="2"/>
    </row>
    <row r="748" spans="28:28" s="1" customFormat="1" x14ac:dyDescent="0.2">
      <c r="AB748" s="2"/>
    </row>
    <row r="749" spans="28:28" s="1" customFormat="1" x14ac:dyDescent="0.2">
      <c r="AB749" s="2"/>
    </row>
    <row r="750" spans="28:28" s="1" customFormat="1" x14ac:dyDescent="0.2">
      <c r="AB750" s="2"/>
    </row>
    <row r="751" spans="28:28" s="1" customFormat="1" x14ac:dyDescent="0.2">
      <c r="AB751" s="2"/>
    </row>
    <row r="752" spans="28:28" s="1" customFormat="1" x14ac:dyDescent="0.2">
      <c r="AB752" s="2"/>
    </row>
    <row r="753" spans="28:28" s="1" customFormat="1" x14ac:dyDescent="0.2">
      <c r="AB753" s="2"/>
    </row>
    <row r="754" spans="28:28" s="1" customFormat="1" x14ac:dyDescent="0.2">
      <c r="AB754" s="2"/>
    </row>
    <row r="755" spans="28:28" s="1" customFormat="1" x14ac:dyDescent="0.2">
      <c r="AB755" s="2"/>
    </row>
    <row r="756" spans="28:28" s="1" customFormat="1" x14ac:dyDescent="0.2">
      <c r="AB756" s="2"/>
    </row>
    <row r="757" spans="28:28" s="1" customFormat="1" x14ac:dyDescent="0.2">
      <c r="AB757" s="2"/>
    </row>
    <row r="758" spans="28:28" s="1" customFormat="1" x14ac:dyDescent="0.2">
      <c r="AB758" s="2"/>
    </row>
    <row r="759" spans="28:28" s="1" customFormat="1" x14ac:dyDescent="0.2">
      <c r="AB759" s="2"/>
    </row>
    <row r="760" spans="28:28" s="1" customFormat="1" x14ac:dyDescent="0.2">
      <c r="AB760" s="2"/>
    </row>
    <row r="761" spans="28:28" s="1" customFormat="1" x14ac:dyDescent="0.2">
      <c r="AB761" s="2"/>
    </row>
    <row r="762" spans="28:28" s="1" customFormat="1" x14ac:dyDescent="0.2">
      <c r="AB762" s="2"/>
    </row>
    <row r="763" spans="28:28" s="1" customFormat="1" x14ac:dyDescent="0.2">
      <c r="AB763" s="2"/>
    </row>
    <row r="764" spans="28:28" s="1" customFormat="1" x14ac:dyDescent="0.2">
      <c r="AB764" s="2"/>
    </row>
    <row r="765" spans="28:28" s="1" customFormat="1" x14ac:dyDescent="0.2">
      <c r="AB765" s="2"/>
    </row>
    <row r="766" spans="28:28" s="1" customFormat="1" x14ac:dyDescent="0.2">
      <c r="AB766" s="2"/>
    </row>
    <row r="767" spans="28:28" s="1" customFormat="1" x14ac:dyDescent="0.2">
      <c r="AB767" s="2"/>
    </row>
    <row r="768" spans="28:28" s="1" customFormat="1" x14ac:dyDescent="0.2">
      <c r="AB768" s="2"/>
    </row>
    <row r="769" spans="28:28" s="1" customFormat="1" x14ac:dyDescent="0.2">
      <c r="AB769" s="2"/>
    </row>
    <row r="770" spans="28:28" s="1" customFormat="1" x14ac:dyDescent="0.2">
      <c r="AB770" s="2"/>
    </row>
    <row r="771" spans="28:28" s="1" customFormat="1" x14ac:dyDescent="0.2">
      <c r="AB771" s="2"/>
    </row>
    <row r="772" spans="28:28" s="1" customFormat="1" x14ac:dyDescent="0.2">
      <c r="AB772" s="2"/>
    </row>
    <row r="773" spans="28:28" s="1" customFormat="1" x14ac:dyDescent="0.2">
      <c r="AB773" s="2"/>
    </row>
    <row r="774" spans="28:28" s="1" customFormat="1" x14ac:dyDescent="0.2">
      <c r="AB774" s="2"/>
    </row>
    <row r="775" spans="28:28" s="1" customFormat="1" x14ac:dyDescent="0.2">
      <c r="AB775" s="2"/>
    </row>
    <row r="776" spans="28:28" s="1" customFormat="1" x14ac:dyDescent="0.2">
      <c r="AB776" s="2"/>
    </row>
    <row r="777" spans="28:28" s="1" customFormat="1" x14ac:dyDescent="0.2">
      <c r="AB777" s="2"/>
    </row>
    <row r="778" spans="28:28" s="1" customFormat="1" x14ac:dyDescent="0.2">
      <c r="AB778" s="2"/>
    </row>
    <row r="779" spans="28:28" s="1" customFormat="1" x14ac:dyDescent="0.2">
      <c r="AB779" s="2"/>
    </row>
    <row r="780" spans="28:28" s="1" customFormat="1" x14ac:dyDescent="0.2">
      <c r="AB780" s="2"/>
    </row>
    <row r="781" spans="28:28" s="1" customFormat="1" x14ac:dyDescent="0.2">
      <c r="AB781" s="2"/>
    </row>
    <row r="782" spans="28:28" s="1" customFormat="1" x14ac:dyDescent="0.2">
      <c r="AB782" s="2"/>
    </row>
    <row r="783" spans="28:28" s="1" customFormat="1" x14ac:dyDescent="0.2">
      <c r="AB783" s="2"/>
    </row>
    <row r="784" spans="28:28" s="1" customFormat="1" x14ac:dyDescent="0.2">
      <c r="AB784" s="2"/>
    </row>
    <row r="785" spans="28:28" s="1" customFormat="1" x14ac:dyDescent="0.2">
      <c r="AB785" s="2"/>
    </row>
    <row r="786" spans="28:28" s="1" customFormat="1" x14ac:dyDescent="0.2">
      <c r="AB786" s="2"/>
    </row>
    <row r="787" spans="28:28" s="1" customFormat="1" x14ac:dyDescent="0.2">
      <c r="AB787" s="2"/>
    </row>
    <row r="788" spans="28:28" s="1" customFormat="1" x14ac:dyDescent="0.2">
      <c r="AB788" s="2"/>
    </row>
    <row r="789" spans="28:28" s="1" customFormat="1" x14ac:dyDescent="0.2">
      <c r="AB789" s="2"/>
    </row>
    <row r="790" spans="28:28" s="1" customFormat="1" x14ac:dyDescent="0.2">
      <c r="AB790" s="2"/>
    </row>
    <row r="791" spans="28:28" s="1" customFormat="1" x14ac:dyDescent="0.2">
      <c r="AB791" s="2"/>
    </row>
    <row r="792" spans="28:28" s="1" customFormat="1" x14ac:dyDescent="0.2">
      <c r="AB792" s="2"/>
    </row>
    <row r="793" spans="28:28" s="1" customFormat="1" x14ac:dyDescent="0.2">
      <c r="AB793" s="2"/>
    </row>
    <row r="794" spans="28:28" s="1" customFormat="1" x14ac:dyDescent="0.2">
      <c r="AB794" s="2"/>
    </row>
    <row r="795" spans="28:28" s="1" customFormat="1" x14ac:dyDescent="0.2">
      <c r="AB795" s="2"/>
    </row>
    <row r="796" spans="28:28" s="1" customFormat="1" x14ac:dyDescent="0.2">
      <c r="AB796" s="2"/>
    </row>
    <row r="797" spans="28:28" s="1" customFormat="1" x14ac:dyDescent="0.2">
      <c r="AB797" s="2"/>
    </row>
    <row r="798" spans="28:28" s="1" customFormat="1" x14ac:dyDescent="0.2">
      <c r="AB798" s="2"/>
    </row>
    <row r="799" spans="28:28" s="1" customFormat="1" x14ac:dyDescent="0.2">
      <c r="AB799" s="2"/>
    </row>
    <row r="800" spans="28:28" s="1" customFormat="1" x14ac:dyDescent="0.2">
      <c r="AB800" s="2"/>
    </row>
    <row r="801" spans="28:28" s="1" customFormat="1" x14ac:dyDescent="0.2">
      <c r="AB801" s="2"/>
    </row>
    <row r="802" spans="28:28" s="1" customFormat="1" x14ac:dyDescent="0.2">
      <c r="AB802" s="2"/>
    </row>
    <row r="803" spans="28:28" s="1" customFormat="1" x14ac:dyDescent="0.2">
      <c r="AB803" s="2"/>
    </row>
    <row r="804" spans="28:28" s="1" customFormat="1" x14ac:dyDescent="0.2">
      <c r="AB804" s="2"/>
    </row>
    <row r="805" spans="28:28" s="1" customFormat="1" x14ac:dyDescent="0.2">
      <c r="AB805" s="2"/>
    </row>
    <row r="806" spans="28:28" s="1" customFormat="1" x14ac:dyDescent="0.2">
      <c r="AB806" s="2"/>
    </row>
    <row r="807" spans="28:28" s="1" customFormat="1" x14ac:dyDescent="0.2">
      <c r="AB807" s="2"/>
    </row>
    <row r="808" spans="28:28" s="1" customFormat="1" x14ac:dyDescent="0.2">
      <c r="AB808" s="2"/>
    </row>
    <row r="809" spans="28:28" s="1" customFormat="1" x14ac:dyDescent="0.2">
      <c r="AB809" s="2"/>
    </row>
    <row r="810" spans="28:28" s="1" customFormat="1" x14ac:dyDescent="0.2">
      <c r="AB810" s="2"/>
    </row>
    <row r="811" spans="28:28" s="1" customFormat="1" x14ac:dyDescent="0.2">
      <c r="AB811" s="2"/>
    </row>
    <row r="812" spans="28:28" s="1" customFormat="1" x14ac:dyDescent="0.2">
      <c r="AB812" s="2"/>
    </row>
    <row r="813" spans="28:28" s="1" customFormat="1" x14ac:dyDescent="0.2">
      <c r="AB813" s="2"/>
    </row>
    <row r="814" spans="28:28" s="1" customFormat="1" x14ac:dyDescent="0.2">
      <c r="AB814" s="2"/>
    </row>
    <row r="815" spans="28:28" s="1" customFormat="1" x14ac:dyDescent="0.2">
      <c r="AB815" s="2"/>
    </row>
    <row r="816" spans="28:28" s="1" customFormat="1" x14ac:dyDescent="0.2">
      <c r="AB816" s="2"/>
    </row>
    <row r="817" spans="28:28" s="1" customFormat="1" x14ac:dyDescent="0.2">
      <c r="AB817" s="2"/>
    </row>
    <row r="818" spans="28:28" s="1" customFormat="1" x14ac:dyDescent="0.2">
      <c r="AB818" s="2"/>
    </row>
    <row r="819" spans="28:28" s="1" customFormat="1" x14ac:dyDescent="0.2">
      <c r="AB819" s="2"/>
    </row>
    <row r="820" spans="28:28" s="1" customFormat="1" x14ac:dyDescent="0.2">
      <c r="AB820" s="2"/>
    </row>
    <row r="821" spans="28:28" s="1" customFormat="1" x14ac:dyDescent="0.2">
      <c r="AB821" s="2"/>
    </row>
    <row r="822" spans="28:28" s="1" customFormat="1" x14ac:dyDescent="0.2">
      <c r="AB822" s="2"/>
    </row>
    <row r="823" spans="28:28" s="1" customFormat="1" x14ac:dyDescent="0.2">
      <c r="AB823" s="2"/>
    </row>
    <row r="824" spans="28:28" s="1" customFormat="1" x14ac:dyDescent="0.2">
      <c r="AB824" s="2"/>
    </row>
    <row r="825" spans="28:28" s="1" customFormat="1" x14ac:dyDescent="0.2">
      <c r="AB825" s="2"/>
    </row>
    <row r="826" spans="28:28" s="1" customFormat="1" x14ac:dyDescent="0.2">
      <c r="AB826" s="2"/>
    </row>
    <row r="827" spans="28:28" s="1" customFormat="1" x14ac:dyDescent="0.2">
      <c r="AB827" s="2"/>
    </row>
    <row r="828" spans="28:28" s="1" customFormat="1" x14ac:dyDescent="0.2">
      <c r="AB828" s="2"/>
    </row>
    <row r="829" spans="28:28" s="1" customFormat="1" x14ac:dyDescent="0.2">
      <c r="AB829" s="2"/>
    </row>
    <row r="830" spans="28:28" s="1" customFormat="1" x14ac:dyDescent="0.2">
      <c r="AB830" s="2"/>
    </row>
    <row r="831" spans="28:28" s="1" customFormat="1" x14ac:dyDescent="0.2">
      <c r="AB831" s="2"/>
    </row>
    <row r="832" spans="28:28" s="1" customFormat="1" x14ac:dyDescent="0.2">
      <c r="AB832" s="2"/>
    </row>
    <row r="833" spans="28:28" s="1" customFormat="1" x14ac:dyDescent="0.2">
      <c r="AB833" s="2"/>
    </row>
    <row r="834" spans="28:28" s="1" customFormat="1" x14ac:dyDescent="0.2">
      <c r="AB834" s="2"/>
    </row>
    <row r="835" spans="28:28" s="1" customFormat="1" x14ac:dyDescent="0.2">
      <c r="AB835" s="2"/>
    </row>
    <row r="836" spans="28:28" s="1" customFormat="1" x14ac:dyDescent="0.2">
      <c r="AB836" s="2"/>
    </row>
    <row r="837" spans="28:28" s="1" customFormat="1" x14ac:dyDescent="0.2">
      <c r="AB837" s="2"/>
    </row>
    <row r="838" spans="28:28" s="1" customFormat="1" x14ac:dyDescent="0.2">
      <c r="AB838" s="2"/>
    </row>
    <row r="839" spans="28:28" s="1" customFormat="1" x14ac:dyDescent="0.2">
      <c r="AB839" s="2"/>
    </row>
    <row r="840" spans="28:28" s="1" customFormat="1" x14ac:dyDescent="0.2">
      <c r="AB840" s="2"/>
    </row>
    <row r="841" spans="28:28" s="1" customFormat="1" x14ac:dyDescent="0.2">
      <c r="AB841" s="2"/>
    </row>
    <row r="842" spans="28:28" s="1" customFormat="1" x14ac:dyDescent="0.2">
      <c r="AB842" s="2"/>
    </row>
    <row r="843" spans="28:28" s="1" customFormat="1" x14ac:dyDescent="0.2">
      <c r="AB843" s="2"/>
    </row>
    <row r="844" spans="28:28" s="1" customFormat="1" x14ac:dyDescent="0.2">
      <c r="AB844" s="2"/>
    </row>
    <row r="845" spans="28:28" s="1" customFormat="1" x14ac:dyDescent="0.2">
      <c r="AB845" s="2"/>
    </row>
    <row r="846" spans="28:28" s="1" customFormat="1" x14ac:dyDescent="0.2">
      <c r="AB846" s="2"/>
    </row>
    <row r="847" spans="28:28" s="1" customFormat="1" x14ac:dyDescent="0.2">
      <c r="AB847" s="2"/>
    </row>
    <row r="848" spans="28:28" s="1" customFormat="1" x14ac:dyDescent="0.2">
      <c r="AB848" s="2"/>
    </row>
    <row r="849" spans="28:28" s="1" customFormat="1" x14ac:dyDescent="0.2">
      <c r="AB849" s="2"/>
    </row>
    <row r="850" spans="28:28" s="1" customFormat="1" x14ac:dyDescent="0.2">
      <c r="AB850" s="2"/>
    </row>
    <row r="851" spans="28:28" s="1" customFormat="1" x14ac:dyDescent="0.2">
      <c r="AB851" s="2"/>
    </row>
    <row r="852" spans="28:28" s="1" customFormat="1" x14ac:dyDescent="0.2">
      <c r="AB852" s="2"/>
    </row>
    <row r="853" spans="28:28" s="1" customFormat="1" x14ac:dyDescent="0.2">
      <c r="AB853" s="2"/>
    </row>
    <row r="854" spans="28:28" s="1" customFormat="1" x14ac:dyDescent="0.2">
      <c r="AB854" s="2"/>
    </row>
    <row r="855" spans="28:28" s="1" customFormat="1" x14ac:dyDescent="0.2">
      <c r="AB855" s="2"/>
    </row>
    <row r="856" spans="28:28" s="1" customFormat="1" x14ac:dyDescent="0.2">
      <c r="AB856" s="2"/>
    </row>
    <row r="857" spans="28:28" s="1" customFormat="1" x14ac:dyDescent="0.2">
      <c r="AB857" s="2"/>
    </row>
    <row r="858" spans="28:28" s="1" customFormat="1" x14ac:dyDescent="0.2">
      <c r="AB858" s="2"/>
    </row>
    <row r="859" spans="28:28" s="1" customFormat="1" x14ac:dyDescent="0.2">
      <c r="AB859" s="2"/>
    </row>
    <row r="860" spans="28:28" s="1" customFormat="1" x14ac:dyDescent="0.2">
      <c r="AB860" s="2"/>
    </row>
    <row r="861" spans="28:28" s="1" customFormat="1" x14ac:dyDescent="0.2">
      <c r="AB861" s="2"/>
    </row>
    <row r="862" spans="28:28" s="1" customFormat="1" x14ac:dyDescent="0.2">
      <c r="AB862" s="2"/>
    </row>
    <row r="863" spans="28:28" s="1" customFormat="1" x14ac:dyDescent="0.2">
      <c r="AB863" s="2"/>
    </row>
    <row r="864" spans="28:28" s="1" customFormat="1" x14ac:dyDescent="0.2">
      <c r="AB864" s="2"/>
    </row>
    <row r="865" spans="28:28" s="1" customFormat="1" x14ac:dyDescent="0.2">
      <c r="AB865" s="2"/>
    </row>
    <row r="866" spans="28:28" s="1" customFormat="1" x14ac:dyDescent="0.2">
      <c r="AB866" s="2"/>
    </row>
    <row r="867" spans="28:28" s="1" customFormat="1" x14ac:dyDescent="0.2">
      <c r="AB867" s="2"/>
    </row>
    <row r="868" spans="28:28" s="1" customFormat="1" x14ac:dyDescent="0.2">
      <c r="AB868" s="2"/>
    </row>
    <row r="869" spans="28:28" s="1" customFormat="1" x14ac:dyDescent="0.2">
      <c r="AB869" s="2"/>
    </row>
    <row r="870" spans="28:28" s="1" customFormat="1" x14ac:dyDescent="0.2">
      <c r="AB870" s="2"/>
    </row>
    <row r="871" spans="28:28" s="1" customFormat="1" x14ac:dyDescent="0.2">
      <c r="AB871" s="2"/>
    </row>
    <row r="872" spans="28:28" s="1" customFormat="1" x14ac:dyDescent="0.2">
      <c r="AB872" s="2"/>
    </row>
    <row r="873" spans="28:28" s="1" customFormat="1" x14ac:dyDescent="0.2">
      <c r="AB873" s="2"/>
    </row>
    <row r="874" spans="28:28" s="1" customFormat="1" x14ac:dyDescent="0.2">
      <c r="AB874" s="2"/>
    </row>
    <row r="875" spans="28:28" s="1" customFormat="1" x14ac:dyDescent="0.2">
      <c r="AB875" s="2"/>
    </row>
    <row r="876" spans="28:28" s="1" customFormat="1" x14ac:dyDescent="0.2">
      <c r="AB876" s="2"/>
    </row>
    <row r="877" spans="28:28" s="1" customFormat="1" x14ac:dyDescent="0.2">
      <c r="AB877" s="2"/>
    </row>
    <row r="878" spans="28:28" s="1" customFormat="1" x14ac:dyDescent="0.2">
      <c r="AB878" s="2"/>
    </row>
    <row r="879" spans="28:28" s="1" customFormat="1" x14ac:dyDescent="0.2">
      <c r="AB879" s="2"/>
    </row>
    <row r="880" spans="28:28" s="1" customFormat="1" x14ac:dyDescent="0.2">
      <c r="AB880" s="2"/>
    </row>
    <row r="881" spans="28:28" s="1" customFormat="1" x14ac:dyDescent="0.2">
      <c r="AB881" s="2"/>
    </row>
    <row r="882" spans="28:28" s="1" customFormat="1" x14ac:dyDescent="0.2">
      <c r="AB882" s="2"/>
    </row>
    <row r="883" spans="28:28" s="1" customFormat="1" x14ac:dyDescent="0.2">
      <c r="AB883" s="2"/>
    </row>
    <row r="884" spans="28:28" s="1" customFormat="1" x14ac:dyDescent="0.2">
      <c r="AB884" s="2"/>
    </row>
    <row r="885" spans="28:28" s="1" customFormat="1" x14ac:dyDescent="0.2">
      <c r="AB885" s="2"/>
    </row>
    <row r="886" spans="28:28" s="1" customFormat="1" x14ac:dyDescent="0.2">
      <c r="AB886" s="2"/>
    </row>
    <row r="887" spans="28:28" s="1" customFormat="1" x14ac:dyDescent="0.2">
      <c r="AB887" s="2"/>
    </row>
    <row r="888" spans="28:28" s="1" customFormat="1" x14ac:dyDescent="0.2">
      <c r="AB888" s="2"/>
    </row>
    <row r="889" spans="28:28" s="1" customFormat="1" x14ac:dyDescent="0.2">
      <c r="AB889" s="2"/>
    </row>
    <row r="890" spans="28:28" s="1" customFormat="1" x14ac:dyDescent="0.2">
      <c r="AB890" s="2"/>
    </row>
    <row r="891" spans="28:28" s="1" customFormat="1" x14ac:dyDescent="0.2">
      <c r="AB891" s="2"/>
    </row>
    <row r="892" spans="28:28" s="1" customFormat="1" x14ac:dyDescent="0.2">
      <c r="AB892" s="2"/>
    </row>
    <row r="893" spans="28:28" s="1" customFormat="1" x14ac:dyDescent="0.2">
      <c r="AB893" s="2"/>
    </row>
    <row r="894" spans="28:28" s="1" customFormat="1" x14ac:dyDescent="0.2">
      <c r="AB894" s="2"/>
    </row>
    <row r="895" spans="28:28" s="1" customFormat="1" x14ac:dyDescent="0.2">
      <c r="AB895" s="2"/>
    </row>
    <row r="896" spans="28:28" s="1" customFormat="1" x14ac:dyDescent="0.2">
      <c r="AB896" s="2"/>
    </row>
    <row r="897" spans="28:28" s="1" customFormat="1" x14ac:dyDescent="0.2">
      <c r="AB897" s="2"/>
    </row>
    <row r="898" spans="28:28" s="1" customFormat="1" x14ac:dyDescent="0.2">
      <c r="AB898" s="2"/>
    </row>
    <row r="899" spans="28:28" s="1" customFormat="1" x14ac:dyDescent="0.2">
      <c r="AB899" s="2"/>
    </row>
    <row r="900" spans="28:28" s="1" customFormat="1" x14ac:dyDescent="0.2">
      <c r="AB900" s="2"/>
    </row>
    <row r="901" spans="28:28" s="1" customFormat="1" x14ac:dyDescent="0.2">
      <c r="AB901" s="2"/>
    </row>
    <row r="902" spans="28:28" s="1" customFormat="1" x14ac:dyDescent="0.2">
      <c r="AB902" s="2"/>
    </row>
    <row r="903" spans="28:28" s="1" customFormat="1" x14ac:dyDescent="0.2">
      <c r="AB903" s="2"/>
    </row>
    <row r="904" spans="28:28" s="1" customFormat="1" x14ac:dyDescent="0.2">
      <c r="AB904" s="2"/>
    </row>
    <row r="905" spans="28:28" s="1" customFormat="1" x14ac:dyDescent="0.2">
      <c r="AB905" s="2"/>
    </row>
    <row r="906" spans="28:28" s="1" customFormat="1" x14ac:dyDescent="0.2">
      <c r="AB906" s="2"/>
    </row>
    <row r="907" spans="28:28" s="1" customFormat="1" x14ac:dyDescent="0.2">
      <c r="AB907" s="2"/>
    </row>
    <row r="908" spans="28:28" s="1" customFormat="1" x14ac:dyDescent="0.2">
      <c r="AB908" s="2"/>
    </row>
    <row r="909" spans="28:28" s="1" customFormat="1" x14ac:dyDescent="0.2">
      <c r="AB909" s="2"/>
    </row>
    <row r="910" spans="28:28" s="1" customFormat="1" x14ac:dyDescent="0.2">
      <c r="AB910" s="2"/>
    </row>
    <row r="911" spans="28:28" s="1" customFormat="1" x14ac:dyDescent="0.2">
      <c r="AB911" s="2"/>
    </row>
    <row r="912" spans="28:28" s="1" customFormat="1" x14ac:dyDescent="0.2">
      <c r="AB912" s="2"/>
    </row>
    <row r="913" spans="28:28" s="1" customFormat="1" x14ac:dyDescent="0.2">
      <c r="AB913" s="2"/>
    </row>
    <row r="914" spans="28:28" s="1" customFormat="1" x14ac:dyDescent="0.2">
      <c r="AB914" s="2"/>
    </row>
    <row r="915" spans="28:28" s="1" customFormat="1" x14ac:dyDescent="0.2">
      <c r="AB915" s="2"/>
    </row>
    <row r="916" spans="28:28" s="1" customFormat="1" x14ac:dyDescent="0.2">
      <c r="AB916" s="2"/>
    </row>
    <row r="917" spans="28:28" s="1" customFormat="1" x14ac:dyDescent="0.2">
      <c r="AB917" s="2"/>
    </row>
    <row r="918" spans="28:28" s="1" customFormat="1" x14ac:dyDescent="0.2">
      <c r="AB918" s="2"/>
    </row>
    <row r="919" spans="28:28" s="1" customFormat="1" x14ac:dyDescent="0.2">
      <c r="AB919" s="2"/>
    </row>
    <row r="920" spans="28:28" s="1" customFormat="1" x14ac:dyDescent="0.2">
      <c r="AB920" s="2"/>
    </row>
    <row r="921" spans="28:28" s="1" customFormat="1" x14ac:dyDescent="0.2">
      <c r="AB921" s="2"/>
    </row>
    <row r="922" spans="28:28" s="1" customFormat="1" x14ac:dyDescent="0.2">
      <c r="AB922" s="2"/>
    </row>
    <row r="923" spans="28:28" s="1" customFormat="1" x14ac:dyDescent="0.2">
      <c r="AB923" s="2"/>
    </row>
    <row r="924" spans="28:28" s="1" customFormat="1" x14ac:dyDescent="0.2">
      <c r="AB924" s="2"/>
    </row>
    <row r="925" spans="28:28" s="1" customFormat="1" x14ac:dyDescent="0.2">
      <c r="AB925" s="2"/>
    </row>
    <row r="926" spans="28:28" s="1" customFormat="1" x14ac:dyDescent="0.2">
      <c r="AB926" s="2"/>
    </row>
    <row r="927" spans="28:28" s="1" customFormat="1" x14ac:dyDescent="0.2">
      <c r="AB927" s="2"/>
    </row>
    <row r="928" spans="28:28" s="1" customFormat="1" x14ac:dyDescent="0.2">
      <c r="AB928" s="2"/>
    </row>
    <row r="929" spans="28:28" s="1" customFormat="1" x14ac:dyDescent="0.2">
      <c r="AB929" s="2"/>
    </row>
    <row r="930" spans="28:28" s="1" customFormat="1" x14ac:dyDescent="0.2">
      <c r="AB930" s="2"/>
    </row>
    <row r="931" spans="28:28" s="1" customFormat="1" x14ac:dyDescent="0.2">
      <c r="AB931" s="2"/>
    </row>
    <row r="932" spans="28:28" s="1" customFormat="1" x14ac:dyDescent="0.2">
      <c r="AB932" s="2"/>
    </row>
    <row r="933" spans="28:28" s="1" customFormat="1" x14ac:dyDescent="0.2">
      <c r="AB933" s="2"/>
    </row>
    <row r="934" spans="28:28" s="1" customFormat="1" x14ac:dyDescent="0.2">
      <c r="AB934" s="2"/>
    </row>
    <row r="935" spans="28:28" s="1" customFormat="1" x14ac:dyDescent="0.2">
      <c r="AB935" s="2"/>
    </row>
    <row r="936" spans="28:28" s="1" customFormat="1" x14ac:dyDescent="0.2">
      <c r="AB936" s="2"/>
    </row>
    <row r="937" spans="28:28" s="1" customFormat="1" x14ac:dyDescent="0.2">
      <c r="AB937" s="2"/>
    </row>
    <row r="938" spans="28:28" s="1" customFormat="1" x14ac:dyDescent="0.2">
      <c r="AB938" s="2"/>
    </row>
    <row r="939" spans="28:28" s="1" customFormat="1" x14ac:dyDescent="0.2">
      <c r="AB939" s="2"/>
    </row>
    <row r="940" spans="28:28" s="1" customFormat="1" x14ac:dyDescent="0.2">
      <c r="AB940" s="2"/>
    </row>
    <row r="941" spans="28:28" s="1" customFormat="1" x14ac:dyDescent="0.2">
      <c r="AB941" s="2"/>
    </row>
    <row r="942" spans="28:28" s="1" customFormat="1" x14ac:dyDescent="0.2">
      <c r="AB942" s="2"/>
    </row>
    <row r="943" spans="28:28" s="1" customFormat="1" x14ac:dyDescent="0.2">
      <c r="AB943" s="2"/>
    </row>
    <row r="944" spans="28:28" s="1" customFormat="1" x14ac:dyDescent="0.2">
      <c r="AB944" s="2"/>
    </row>
    <row r="945" spans="28:28" s="1" customFormat="1" x14ac:dyDescent="0.2">
      <c r="AB945" s="2"/>
    </row>
    <row r="946" spans="28:28" s="1" customFormat="1" x14ac:dyDescent="0.2">
      <c r="AB946" s="2"/>
    </row>
    <row r="947" spans="28:28" s="1" customFormat="1" x14ac:dyDescent="0.2">
      <c r="AB947" s="2"/>
    </row>
    <row r="948" spans="28:28" s="1" customFormat="1" x14ac:dyDescent="0.2">
      <c r="AB948" s="2"/>
    </row>
    <row r="949" spans="28:28" s="1" customFormat="1" x14ac:dyDescent="0.2">
      <c r="AB949" s="2"/>
    </row>
    <row r="950" spans="28:28" s="1" customFormat="1" x14ac:dyDescent="0.2">
      <c r="AB950" s="2"/>
    </row>
    <row r="951" spans="28:28" s="1" customFormat="1" x14ac:dyDescent="0.2">
      <c r="AB951" s="2"/>
    </row>
    <row r="952" spans="28:28" s="1" customFormat="1" x14ac:dyDescent="0.2">
      <c r="AB952" s="2"/>
    </row>
    <row r="953" spans="28:28" s="1" customFormat="1" x14ac:dyDescent="0.2">
      <c r="AB953" s="2"/>
    </row>
    <row r="954" spans="28:28" s="1" customFormat="1" x14ac:dyDescent="0.2">
      <c r="AB954" s="2"/>
    </row>
    <row r="955" spans="28:28" s="1" customFormat="1" x14ac:dyDescent="0.2">
      <c r="AB955" s="2"/>
    </row>
    <row r="956" spans="28:28" s="1" customFormat="1" x14ac:dyDescent="0.2">
      <c r="AB956" s="2"/>
    </row>
    <row r="957" spans="28:28" s="1" customFormat="1" x14ac:dyDescent="0.2">
      <c r="AB957" s="2"/>
    </row>
    <row r="958" spans="28:28" s="1" customFormat="1" x14ac:dyDescent="0.2">
      <c r="AB958" s="2"/>
    </row>
    <row r="959" spans="28:28" s="1" customFormat="1" x14ac:dyDescent="0.2">
      <c r="AB959" s="2"/>
    </row>
    <row r="960" spans="28:28" s="1" customFormat="1" x14ac:dyDescent="0.2">
      <c r="AB960" s="2"/>
    </row>
    <row r="961" spans="28:28" s="1" customFormat="1" x14ac:dyDescent="0.2">
      <c r="AB961" s="2"/>
    </row>
    <row r="962" spans="28:28" s="1" customFormat="1" x14ac:dyDescent="0.2">
      <c r="AB962" s="2"/>
    </row>
    <row r="963" spans="28:28" s="1" customFormat="1" x14ac:dyDescent="0.2">
      <c r="AB963" s="2"/>
    </row>
    <row r="964" spans="28:28" s="1" customFormat="1" x14ac:dyDescent="0.2">
      <c r="AB964" s="2"/>
    </row>
    <row r="965" spans="28:28" s="1" customFormat="1" x14ac:dyDescent="0.2">
      <c r="AB965" s="2"/>
    </row>
    <row r="966" spans="28:28" s="1" customFormat="1" x14ac:dyDescent="0.2">
      <c r="AB966" s="2"/>
    </row>
    <row r="967" spans="28:28" s="1" customFormat="1" x14ac:dyDescent="0.2">
      <c r="AB967" s="2"/>
    </row>
    <row r="968" spans="28:28" s="1" customFormat="1" x14ac:dyDescent="0.2">
      <c r="AB968" s="2"/>
    </row>
    <row r="969" spans="28:28" s="1" customFormat="1" x14ac:dyDescent="0.2">
      <c r="AB969" s="2"/>
    </row>
    <row r="970" spans="28:28" s="1" customFormat="1" x14ac:dyDescent="0.2">
      <c r="AB970" s="2"/>
    </row>
    <row r="971" spans="28:28" s="1" customFormat="1" x14ac:dyDescent="0.2">
      <c r="AB971" s="2"/>
    </row>
    <row r="972" spans="28:28" s="1" customFormat="1" x14ac:dyDescent="0.2">
      <c r="AB972" s="2"/>
    </row>
    <row r="973" spans="28:28" s="1" customFormat="1" x14ac:dyDescent="0.2">
      <c r="AB973" s="2"/>
    </row>
    <row r="974" spans="28:28" s="1" customFormat="1" x14ac:dyDescent="0.2">
      <c r="AB974" s="2"/>
    </row>
    <row r="975" spans="28:28" s="1" customFormat="1" x14ac:dyDescent="0.2">
      <c r="AB975" s="2"/>
    </row>
    <row r="976" spans="28:28" s="1" customFormat="1" x14ac:dyDescent="0.2">
      <c r="AB976" s="2"/>
    </row>
    <row r="977" spans="28:28" s="1" customFormat="1" x14ac:dyDescent="0.2">
      <c r="AB977" s="2"/>
    </row>
    <row r="978" spans="28:28" s="1" customFormat="1" x14ac:dyDescent="0.2">
      <c r="AB978" s="2"/>
    </row>
    <row r="979" spans="28:28" s="1" customFormat="1" x14ac:dyDescent="0.2">
      <c r="AB979" s="2"/>
    </row>
    <row r="980" spans="28:28" s="1" customFormat="1" x14ac:dyDescent="0.2">
      <c r="AB980" s="2"/>
    </row>
    <row r="981" spans="28:28" s="1" customFormat="1" x14ac:dyDescent="0.2">
      <c r="AB981" s="2"/>
    </row>
    <row r="982" spans="28:28" s="1" customFormat="1" x14ac:dyDescent="0.2">
      <c r="AB982" s="2"/>
    </row>
    <row r="983" spans="28:28" s="1" customFormat="1" x14ac:dyDescent="0.2">
      <c r="AB983" s="2"/>
    </row>
    <row r="984" spans="28:28" s="1" customFormat="1" x14ac:dyDescent="0.2">
      <c r="AB984" s="2"/>
    </row>
    <row r="985" spans="28:28" s="1" customFormat="1" x14ac:dyDescent="0.2">
      <c r="AB985" s="2"/>
    </row>
    <row r="986" spans="28:28" s="1" customFormat="1" x14ac:dyDescent="0.2">
      <c r="AB986" s="2"/>
    </row>
    <row r="987" spans="28:28" s="1" customFormat="1" x14ac:dyDescent="0.2">
      <c r="AB987" s="2"/>
    </row>
    <row r="988" spans="28:28" s="1" customFormat="1" x14ac:dyDescent="0.2">
      <c r="AB988" s="2"/>
    </row>
    <row r="989" spans="28:28" s="1" customFormat="1" x14ac:dyDescent="0.2">
      <c r="AB989" s="2"/>
    </row>
    <row r="990" spans="28:28" s="1" customFormat="1" x14ac:dyDescent="0.2">
      <c r="AB990" s="2"/>
    </row>
    <row r="991" spans="28:28" s="1" customFormat="1" x14ac:dyDescent="0.2">
      <c r="AB991" s="2"/>
    </row>
    <row r="992" spans="28:28" s="1" customFormat="1" x14ac:dyDescent="0.2">
      <c r="AB992" s="2"/>
    </row>
    <row r="993" spans="28:28" s="1" customFormat="1" x14ac:dyDescent="0.2">
      <c r="AB993" s="2"/>
    </row>
    <row r="994" spans="28:28" s="1" customFormat="1" x14ac:dyDescent="0.2">
      <c r="AB994" s="2"/>
    </row>
    <row r="995" spans="28:28" s="1" customFormat="1" x14ac:dyDescent="0.2">
      <c r="AB995" s="2"/>
    </row>
    <row r="996" spans="28:28" s="1" customFormat="1" x14ac:dyDescent="0.2">
      <c r="AB996" s="2"/>
    </row>
    <row r="997" spans="28:28" s="1" customFormat="1" x14ac:dyDescent="0.2">
      <c r="AB997" s="2"/>
    </row>
    <row r="998" spans="28:28" s="1" customFormat="1" x14ac:dyDescent="0.2">
      <c r="AB998" s="2"/>
    </row>
    <row r="999" spans="28:28" s="1" customFormat="1" x14ac:dyDescent="0.2">
      <c r="AB999" s="2"/>
    </row>
    <row r="1000" spans="28:28" s="1" customFormat="1" x14ac:dyDescent="0.2">
      <c r="AB1000" s="2"/>
    </row>
    <row r="1001" spans="28:28" s="1" customFormat="1" x14ac:dyDescent="0.2">
      <c r="AB1001" s="2"/>
    </row>
    <row r="1002" spans="28:28" s="1" customFormat="1" x14ac:dyDescent="0.2">
      <c r="AB1002" s="2"/>
    </row>
    <row r="1003" spans="28:28" s="1" customFormat="1" x14ac:dyDescent="0.2">
      <c r="AB1003" s="2"/>
    </row>
    <row r="1004" spans="28:28" s="1" customFormat="1" x14ac:dyDescent="0.2">
      <c r="AB1004" s="2"/>
    </row>
    <row r="1005" spans="28:28" s="1" customFormat="1" x14ac:dyDescent="0.2">
      <c r="AB1005" s="2"/>
    </row>
    <row r="1006" spans="28:28" s="1" customFormat="1" x14ac:dyDescent="0.2">
      <c r="AB1006" s="2"/>
    </row>
    <row r="1007" spans="28:28" s="1" customFormat="1" x14ac:dyDescent="0.2">
      <c r="AB1007" s="2"/>
    </row>
    <row r="1008" spans="28:28" s="1" customFormat="1" x14ac:dyDescent="0.2">
      <c r="AB1008" s="2"/>
    </row>
    <row r="1009" spans="28:28" s="1" customFormat="1" x14ac:dyDescent="0.2">
      <c r="AB1009" s="2"/>
    </row>
    <row r="1010" spans="28:28" s="1" customFormat="1" x14ac:dyDescent="0.2">
      <c r="AB1010" s="2"/>
    </row>
    <row r="1011" spans="28:28" s="1" customFormat="1" x14ac:dyDescent="0.2">
      <c r="AB1011" s="2"/>
    </row>
    <row r="1012" spans="28:28" s="1" customFormat="1" x14ac:dyDescent="0.2">
      <c r="AB1012" s="2"/>
    </row>
    <row r="1013" spans="28:28" s="1" customFormat="1" x14ac:dyDescent="0.2">
      <c r="AB1013" s="2"/>
    </row>
    <row r="1014" spans="28:28" s="1" customFormat="1" x14ac:dyDescent="0.2">
      <c r="AB1014" s="2"/>
    </row>
    <row r="1015" spans="28:28" s="1" customFormat="1" x14ac:dyDescent="0.2">
      <c r="AB1015" s="2"/>
    </row>
    <row r="1016" spans="28:28" s="1" customFormat="1" x14ac:dyDescent="0.2">
      <c r="AB1016" s="2"/>
    </row>
    <row r="1017" spans="28:28" s="1" customFormat="1" x14ac:dyDescent="0.2">
      <c r="AB1017" s="2"/>
    </row>
    <row r="1018" spans="28:28" s="1" customFormat="1" x14ac:dyDescent="0.2">
      <c r="AB1018" s="2"/>
    </row>
    <row r="1019" spans="28:28" s="1" customFormat="1" x14ac:dyDescent="0.2">
      <c r="AB1019" s="2"/>
    </row>
    <row r="1020" spans="28:28" s="1" customFormat="1" x14ac:dyDescent="0.2">
      <c r="AB1020" s="2"/>
    </row>
    <row r="1021" spans="28:28" s="1" customFormat="1" x14ac:dyDescent="0.2">
      <c r="AB1021" s="2"/>
    </row>
    <row r="1022" spans="28:28" s="1" customFormat="1" x14ac:dyDescent="0.2">
      <c r="AB1022" s="2"/>
    </row>
    <row r="1023" spans="28:28" s="1" customFormat="1" x14ac:dyDescent="0.2">
      <c r="AB1023" s="2"/>
    </row>
    <row r="1024" spans="28:28" s="1" customFormat="1" x14ac:dyDescent="0.2">
      <c r="AB1024" s="2"/>
    </row>
    <row r="1025" spans="28:28" s="1" customFormat="1" x14ac:dyDescent="0.2">
      <c r="AB1025" s="2"/>
    </row>
    <row r="1026" spans="28:28" s="1" customFormat="1" x14ac:dyDescent="0.2">
      <c r="AB1026" s="2"/>
    </row>
    <row r="1027" spans="28:28" s="1" customFormat="1" x14ac:dyDescent="0.2">
      <c r="AB1027" s="2"/>
    </row>
    <row r="1028" spans="28:28" s="1" customFormat="1" x14ac:dyDescent="0.2">
      <c r="AB1028" s="2"/>
    </row>
    <row r="1029" spans="28:28" s="1" customFormat="1" x14ac:dyDescent="0.2">
      <c r="AB1029" s="2"/>
    </row>
    <row r="1030" spans="28:28" s="1" customFormat="1" x14ac:dyDescent="0.2">
      <c r="AB1030" s="2"/>
    </row>
    <row r="1031" spans="28:28" s="1" customFormat="1" x14ac:dyDescent="0.2">
      <c r="AB1031" s="2"/>
    </row>
    <row r="1032" spans="28:28" s="1" customFormat="1" x14ac:dyDescent="0.2">
      <c r="AB1032" s="2"/>
    </row>
    <row r="1033" spans="28:28" s="1" customFormat="1" x14ac:dyDescent="0.2">
      <c r="AB1033" s="2"/>
    </row>
    <row r="1034" spans="28:28" s="1" customFormat="1" x14ac:dyDescent="0.2">
      <c r="AB1034" s="2"/>
    </row>
    <row r="1035" spans="28:28" s="1" customFormat="1" x14ac:dyDescent="0.2">
      <c r="AB1035" s="2"/>
    </row>
    <row r="1036" spans="28:28" s="1" customFormat="1" x14ac:dyDescent="0.2">
      <c r="AB1036" s="2"/>
    </row>
    <row r="1037" spans="28:28" s="1" customFormat="1" x14ac:dyDescent="0.2">
      <c r="AB1037" s="2"/>
    </row>
    <row r="1038" spans="28:28" s="1" customFormat="1" x14ac:dyDescent="0.2">
      <c r="AB1038" s="2"/>
    </row>
    <row r="1039" spans="28:28" s="1" customFormat="1" x14ac:dyDescent="0.2">
      <c r="AB1039" s="2"/>
    </row>
    <row r="1040" spans="28:28" s="1" customFormat="1" x14ac:dyDescent="0.2">
      <c r="AB1040" s="2"/>
    </row>
    <row r="1041" spans="28:28" s="1" customFormat="1" x14ac:dyDescent="0.2">
      <c r="AB1041" s="2"/>
    </row>
    <row r="1042" spans="28:28" s="1" customFormat="1" x14ac:dyDescent="0.2">
      <c r="AB1042" s="2"/>
    </row>
    <row r="1043" spans="28:28" s="1" customFormat="1" x14ac:dyDescent="0.2">
      <c r="AB1043" s="2"/>
    </row>
    <row r="1044" spans="28:28" s="1" customFormat="1" x14ac:dyDescent="0.2">
      <c r="AB1044" s="2"/>
    </row>
    <row r="1045" spans="28:28" s="1" customFormat="1" x14ac:dyDescent="0.2">
      <c r="AB1045" s="2"/>
    </row>
    <row r="1046" spans="28:28" s="1" customFormat="1" x14ac:dyDescent="0.2">
      <c r="AB1046" s="2"/>
    </row>
    <row r="1047" spans="28:28" s="1" customFormat="1" x14ac:dyDescent="0.2">
      <c r="AB1047" s="2"/>
    </row>
    <row r="1048" spans="28:28" s="1" customFormat="1" x14ac:dyDescent="0.2">
      <c r="AB1048" s="2"/>
    </row>
    <row r="1049" spans="28:28" s="1" customFormat="1" x14ac:dyDescent="0.2">
      <c r="AB1049" s="2"/>
    </row>
    <row r="1050" spans="28:28" s="1" customFormat="1" x14ac:dyDescent="0.2">
      <c r="AB1050" s="2"/>
    </row>
    <row r="1051" spans="28:28" s="1" customFormat="1" x14ac:dyDescent="0.2">
      <c r="AB1051" s="2"/>
    </row>
    <row r="1052" spans="28:28" s="1" customFormat="1" x14ac:dyDescent="0.2">
      <c r="AB1052" s="2"/>
    </row>
    <row r="1053" spans="28:28" s="1" customFormat="1" x14ac:dyDescent="0.2">
      <c r="AB1053" s="2"/>
    </row>
    <row r="1054" spans="28:28" s="1" customFormat="1" x14ac:dyDescent="0.2">
      <c r="AB1054" s="2"/>
    </row>
    <row r="1055" spans="28:28" s="1" customFormat="1" x14ac:dyDescent="0.2">
      <c r="AB1055" s="2"/>
    </row>
    <row r="1056" spans="28:28" s="1" customFormat="1" x14ac:dyDescent="0.2">
      <c r="AB1056" s="2"/>
    </row>
    <row r="1057" spans="28:28" s="1" customFormat="1" x14ac:dyDescent="0.2">
      <c r="AB1057" s="2"/>
    </row>
    <row r="1058" spans="28:28" s="1" customFormat="1" x14ac:dyDescent="0.2">
      <c r="AB1058" s="2"/>
    </row>
    <row r="1059" spans="28:28" s="1" customFormat="1" x14ac:dyDescent="0.2">
      <c r="AB1059" s="2"/>
    </row>
    <row r="1060" spans="28:28" s="1" customFormat="1" x14ac:dyDescent="0.2">
      <c r="AB1060" s="2"/>
    </row>
    <row r="1061" spans="28:28" s="1" customFormat="1" x14ac:dyDescent="0.2">
      <c r="AB1061" s="2"/>
    </row>
    <row r="1062" spans="28:28" s="1" customFormat="1" x14ac:dyDescent="0.2">
      <c r="AB1062" s="2"/>
    </row>
    <row r="1063" spans="28:28" s="1" customFormat="1" x14ac:dyDescent="0.2">
      <c r="AB1063" s="2"/>
    </row>
    <row r="1064" spans="28:28" s="1" customFormat="1" x14ac:dyDescent="0.2">
      <c r="AB1064" s="2"/>
    </row>
    <row r="1065" spans="28:28" s="1" customFormat="1" x14ac:dyDescent="0.2">
      <c r="AB1065" s="2"/>
    </row>
    <row r="1066" spans="28:28" s="1" customFormat="1" x14ac:dyDescent="0.2">
      <c r="AB1066" s="2"/>
    </row>
    <row r="1067" spans="28:28" s="1" customFormat="1" x14ac:dyDescent="0.2">
      <c r="AB1067" s="2"/>
    </row>
    <row r="1068" spans="28:28" s="1" customFormat="1" x14ac:dyDescent="0.2">
      <c r="AB1068" s="2"/>
    </row>
    <row r="1069" spans="28:28" s="1" customFormat="1" x14ac:dyDescent="0.2">
      <c r="AB1069" s="2"/>
    </row>
    <row r="1070" spans="28:28" s="1" customFormat="1" x14ac:dyDescent="0.2">
      <c r="AB1070" s="2"/>
    </row>
    <row r="1071" spans="28:28" s="1" customFormat="1" x14ac:dyDescent="0.2">
      <c r="AB1071" s="2"/>
    </row>
    <row r="1072" spans="28:28" s="1" customFormat="1" x14ac:dyDescent="0.2">
      <c r="AB1072" s="2"/>
    </row>
    <row r="1073" spans="28:28" s="1" customFormat="1" x14ac:dyDescent="0.2">
      <c r="AB1073" s="2"/>
    </row>
    <row r="1074" spans="28:28" s="1" customFormat="1" x14ac:dyDescent="0.2">
      <c r="AB1074" s="2"/>
    </row>
    <row r="1075" spans="28:28" s="1" customFormat="1" x14ac:dyDescent="0.2">
      <c r="AB1075" s="2"/>
    </row>
    <row r="1076" spans="28:28" s="1" customFormat="1" x14ac:dyDescent="0.2">
      <c r="AB1076" s="2"/>
    </row>
    <row r="1077" spans="28:28" s="1" customFormat="1" x14ac:dyDescent="0.2">
      <c r="AB1077" s="2"/>
    </row>
    <row r="1078" spans="28:28" s="1" customFormat="1" x14ac:dyDescent="0.2">
      <c r="AB1078" s="2"/>
    </row>
    <row r="1079" spans="28:28" s="1" customFormat="1" x14ac:dyDescent="0.2">
      <c r="AB1079" s="2"/>
    </row>
    <row r="1080" spans="28:28" s="1" customFormat="1" x14ac:dyDescent="0.2">
      <c r="AB1080" s="2"/>
    </row>
    <row r="1081" spans="28:28" s="1" customFormat="1" x14ac:dyDescent="0.2">
      <c r="AB1081" s="2"/>
    </row>
    <row r="1082" spans="28:28" s="1" customFormat="1" x14ac:dyDescent="0.2">
      <c r="AB1082" s="2"/>
    </row>
    <row r="1083" spans="28:28" s="1" customFormat="1" x14ac:dyDescent="0.2">
      <c r="AB1083" s="2"/>
    </row>
    <row r="1084" spans="28:28" s="1" customFormat="1" x14ac:dyDescent="0.2">
      <c r="AB1084" s="2"/>
    </row>
    <row r="1085" spans="28:28" s="1" customFormat="1" x14ac:dyDescent="0.2">
      <c r="AB1085" s="2"/>
    </row>
    <row r="1086" spans="28:28" s="1" customFormat="1" x14ac:dyDescent="0.2">
      <c r="AB1086" s="2"/>
    </row>
    <row r="1087" spans="28:28" s="1" customFormat="1" x14ac:dyDescent="0.2">
      <c r="AB1087" s="2"/>
    </row>
    <row r="1088" spans="28:28" s="1" customFormat="1" x14ac:dyDescent="0.2">
      <c r="AB1088" s="2"/>
    </row>
    <row r="1089" spans="28:28" s="1" customFormat="1" x14ac:dyDescent="0.2">
      <c r="AB1089" s="2"/>
    </row>
    <row r="1090" spans="28:28" s="1" customFormat="1" x14ac:dyDescent="0.2">
      <c r="AB1090" s="2"/>
    </row>
    <row r="1091" spans="28:28" s="1" customFormat="1" x14ac:dyDescent="0.2">
      <c r="AB1091" s="2"/>
    </row>
    <row r="1092" spans="28:28" s="1" customFormat="1" x14ac:dyDescent="0.2">
      <c r="AB1092" s="2"/>
    </row>
    <row r="1093" spans="28:28" s="1" customFormat="1" x14ac:dyDescent="0.2">
      <c r="AB1093" s="2"/>
    </row>
    <row r="1094" spans="28:28" s="1" customFormat="1" x14ac:dyDescent="0.2">
      <c r="AB1094" s="2"/>
    </row>
    <row r="1095" spans="28:28" s="1" customFormat="1" x14ac:dyDescent="0.2">
      <c r="AB1095" s="2"/>
    </row>
    <row r="1096" spans="28:28" s="1" customFormat="1" x14ac:dyDescent="0.2">
      <c r="AB1096" s="2"/>
    </row>
    <row r="1097" spans="28:28" s="1" customFormat="1" x14ac:dyDescent="0.2">
      <c r="AB1097" s="2"/>
    </row>
    <row r="1098" spans="28:28" s="1" customFormat="1" x14ac:dyDescent="0.2">
      <c r="AB1098" s="2"/>
    </row>
    <row r="1099" spans="28:28" s="1" customFormat="1" x14ac:dyDescent="0.2">
      <c r="AB1099" s="2"/>
    </row>
    <row r="1100" spans="28:28" s="1" customFormat="1" x14ac:dyDescent="0.2">
      <c r="AB1100" s="2"/>
    </row>
    <row r="1101" spans="28:28" s="1" customFormat="1" x14ac:dyDescent="0.2">
      <c r="AB1101" s="2"/>
    </row>
    <row r="1102" spans="28:28" s="1" customFormat="1" x14ac:dyDescent="0.2">
      <c r="AB1102" s="2"/>
    </row>
    <row r="1103" spans="28:28" s="1" customFormat="1" x14ac:dyDescent="0.2">
      <c r="AB1103" s="2"/>
    </row>
    <row r="1104" spans="28:28" s="1" customFormat="1" x14ac:dyDescent="0.2">
      <c r="AB1104" s="2"/>
    </row>
    <row r="1105" spans="28:28" s="1" customFormat="1" x14ac:dyDescent="0.2">
      <c r="AB1105" s="2"/>
    </row>
    <row r="1106" spans="28:28" s="1" customFormat="1" x14ac:dyDescent="0.2">
      <c r="AB1106" s="2"/>
    </row>
    <row r="1107" spans="28:28" s="1" customFormat="1" x14ac:dyDescent="0.2">
      <c r="AB1107" s="2"/>
    </row>
    <row r="1108" spans="28:28" s="1" customFormat="1" x14ac:dyDescent="0.2">
      <c r="AB1108" s="2"/>
    </row>
    <row r="1109" spans="28:28" s="1" customFormat="1" x14ac:dyDescent="0.2">
      <c r="AB1109" s="2"/>
    </row>
    <row r="1110" spans="28:28" s="1" customFormat="1" x14ac:dyDescent="0.2">
      <c r="AB1110" s="2"/>
    </row>
    <row r="1111" spans="28:28" s="1" customFormat="1" x14ac:dyDescent="0.2">
      <c r="AB1111" s="2"/>
    </row>
    <row r="1112" spans="28:28" s="1" customFormat="1" x14ac:dyDescent="0.2">
      <c r="AB1112" s="2"/>
    </row>
    <row r="1113" spans="28:28" s="1" customFormat="1" x14ac:dyDescent="0.2">
      <c r="AB1113" s="2"/>
    </row>
    <row r="1114" spans="28:28" s="1" customFormat="1" x14ac:dyDescent="0.2">
      <c r="AB1114" s="2"/>
    </row>
    <row r="1115" spans="28:28" s="1" customFormat="1" x14ac:dyDescent="0.2">
      <c r="AB1115" s="2"/>
    </row>
    <row r="1116" spans="28:28" s="1" customFormat="1" x14ac:dyDescent="0.2">
      <c r="AB1116" s="2"/>
    </row>
    <row r="1117" spans="28:28" s="1" customFormat="1" x14ac:dyDescent="0.2">
      <c r="AB1117" s="2"/>
    </row>
    <row r="1118" spans="28:28" s="1" customFormat="1" x14ac:dyDescent="0.2">
      <c r="AB1118" s="2"/>
    </row>
    <row r="1119" spans="28:28" s="1" customFormat="1" x14ac:dyDescent="0.2">
      <c r="AB1119" s="2"/>
    </row>
    <row r="1120" spans="28:28" s="1" customFormat="1" x14ac:dyDescent="0.2">
      <c r="AB1120" s="2"/>
    </row>
    <row r="1121" spans="28:28" s="1" customFormat="1" x14ac:dyDescent="0.2">
      <c r="AB1121" s="2"/>
    </row>
    <row r="1122" spans="28:28" s="1" customFormat="1" x14ac:dyDescent="0.2">
      <c r="AB1122" s="2"/>
    </row>
    <row r="1123" spans="28:28" s="1" customFormat="1" x14ac:dyDescent="0.2">
      <c r="AB1123" s="2"/>
    </row>
    <row r="1124" spans="28:28" s="1" customFormat="1" x14ac:dyDescent="0.2">
      <c r="AB1124" s="2"/>
    </row>
    <row r="1125" spans="28:28" s="1" customFormat="1" x14ac:dyDescent="0.2">
      <c r="AB1125" s="2"/>
    </row>
    <row r="1126" spans="28:28" s="1" customFormat="1" x14ac:dyDescent="0.2">
      <c r="AB1126" s="2"/>
    </row>
    <row r="1127" spans="28:28" s="1" customFormat="1" x14ac:dyDescent="0.2">
      <c r="AB1127" s="2"/>
    </row>
    <row r="1128" spans="28:28" s="1" customFormat="1" x14ac:dyDescent="0.2">
      <c r="AB1128" s="2"/>
    </row>
    <row r="1129" spans="28:28" s="1" customFormat="1" x14ac:dyDescent="0.2">
      <c r="AB1129" s="2"/>
    </row>
    <row r="1130" spans="28:28" s="1" customFormat="1" x14ac:dyDescent="0.2">
      <c r="AB1130" s="2"/>
    </row>
    <row r="1131" spans="28:28" s="1" customFormat="1" x14ac:dyDescent="0.2">
      <c r="AB1131" s="2"/>
    </row>
    <row r="1132" spans="28:28" s="1" customFormat="1" x14ac:dyDescent="0.2">
      <c r="AB1132" s="2"/>
    </row>
    <row r="1133" spans="28:28" s="1" customFormat="1" x14ac:dyDescent="0.2">
      <c r="AB1133" s="2"/>
    </row>
    <row r="1134" spans="28:28" s="1" customFormat="1" x14ac:dyDescent="0.2">
      <c r="AB1134" s="2"/>
    </row>
    <row r="1135" spans="28:28" s="1" customFormat="1" x14ac:dyDescent="0.2">
      <c r="AB1135" s="2"/>
    </row>
    <row r="1136" spans="28:28" s="1" customFormat="1" x14ac:dyDescent="0.2">
      <c r="AB1136" s="2"/>
    </row>
    <row r="1137" spans="28:28" s="1" customFormat="1" x14ac:dyDescent="0.2">
      <c r="AB1137" s="2"/>
    </row>
    <row r="1138" spans="28:28" s="1" customFormat="1" x14ac:dyDescent="0.2">
      <c r="AB1138" s="2"/>
    </row>
    <row r="1139" spans="28:28" s="1" customFormat="1" x14ac:dyDescent="0.2">
      <c r="AB1139" s="2"/>
    </row>
    <row r="1140" spans="28:28" s="1" customFormat="1" x14ac:dyDescent="0.2">
      <c r="AB1140" s="2"/>
    </row>
    <row r="1141" spans="28:28" s="1" customFormat="1" x14ac:dyDescent="0.2">
      <c r="AB1141" s="2"/>
    </row>
    <row r="1142" spans="28:28" s="1" customFormat="1" x14ac:dyDescent="0.2">
      <c r="AB1142" s="2"/>
    </row>
    <row r="1143" spans="28:28" s="1" customFormat="1" x14ac:dyDescent="0.2">
      <c r="AB1143" s="2"/>
    </row>
    <row r="1144" spans="28:28" s="1" customFormat="1" x14ac:dyDescent="0.2">
      <c r="AB1144" s="2"/>
    </row>
    <row r="1145" spans="28:28" s="1" customFormat="1" x14ac:dyDescent="0.2">
      <c r="AB1145" s="2"/>
    </row>
    <row r="1146" spans="28:28" s="1" customFormat="1" x14ac:dyDescent="0.2">
      <c r="AB1146" s="2"/>
    </row>
    <row r="1147" spans="28:28" s="1" customFormat="1" x14ac:dyDescent="0.2">
      <c r="AB1147" s="2"/>
    </row>
    <row r="1148" spans="28:28" s="1" customFormat="1" x14ac:dyDescent="0.2">
      <c r="AB1148" s="2"/>
    </row>
    <row r="1149" spans="28:28" s="1" customFormat="1" x14ac:dyDescent="0.2">
      <c r="AB1149" s="2"/>
    </row>
    <row r="1150" spans="28:28" s="1" customFormat="1" x14ac:dyDescent="0.2">
      <c r="AB1150" s="2"/>
    </row>
    <row r="1151" spans="28:28" s="1" customFormat="1" x14ac:dyDescent="0.2">
      <c r="AB1151" s="2"/>
    </row>
    <row r="1152" spans="28:28" s="1" customFormat="1" x14ac:dyDescent="0.2">
      <c r="AB1152" s="2"/>
    </row>
    <row r="1153" spans="28:28" s="1" customFormat="1" x14ac:dyDescent="0.2">
      <c r="AB1153" s="2"/>
    </row>
    <row r="1154" spans="28:28" s="1" customFormat="1" x14ac:dyDescent="0.2">
      <c r="AB1154" s="2"/>
    </row>
    <row r="1155" spans="28:28" s="1" customFormat="1" x14ac:dyDescent="0.2">
      <c r="AB1155" s="2"/>
    </row>
    <row r="1156" spans="28:28" s="1" customFormat="1" x14ac:dyDescent="0.2">
      <c r="AB1156" s="2"/>
    </row>
    <row r="1157" spans="28:28" s="1" customFormat="1" x14ac:dyDescent="0.2">
      <c r="AB1157" s="2"/>
    </row>
    <row r="1158" spans="28:28" s="1" customFormat="1" x14ac:dyDescent="0.2">
      <c r="AB1158" s="2"/>
    </row>
    <row r="1159" spans="28:28" s="1" customFormat="1" x14ac:dyDescent="0.2">
      <c r="AB1159" s="2"/>
    </row>
    <row r="1160" spans="28:28" s="1" customFormat="1" x14ac:dyDescent="0.2">
      <c r="AB1160" s="2"/>
    </row>
    <row r="1161" spans="28:28" s="1" customFormat="1" x14ac:dyDescent="0.2">
      <c r="AB1161" s="2"/>
    </row>
    <row r="1162" spans="28:28" s="1" customFormat="1" x14ac:dyDescent="0.2">
      <c r="AB1162" s="2"/>
    </row>
    <row r="1163" spans="28:28" s="1" customFormat="1" x14ac:dyDescent="0.2">
      <c r="AB1163" s="2"/>
    </row>
    <row r="1164" spans="28:28" s="1" customFormat="1" x14ac:dyDescent="0.2">
      <c r="AB1164" s="2"/>
    </row>
    <row r="1165" spans="28:28" s="1" customFormat="1" x14ac:dyDescent="0.2">
      <c r="AB1165" s="2"/>
    </row>
    <row r="1166" spans="28:28" s="1" customFormat="1" x14ac:dyDescent="0.2">
      <c r="AB1166" s="2"/>
    </row>
    <row r="1167" spans="28:28" s="1" customFormat="1" x14ac:dyDescent="0.2">
      <c r="AB1167" s="2"/>
    </row>
    <row r="1168" spans="28:28" s="1" customFormat="1" x14ac:dyDescent="0.2">
      <c r="AB1168" s="2"/>
    </row>
    <row r="1169" spans="28:28" s="1" customFormat="1" x14ac:dyDescent="0.2">
      <c r="AB1169" s="2"/>
    </row>
    <row r="1170" spans="28:28" s="1" customFormat="1" x14ac:dyDescent="0.2">
      <c r="AB1170" s="2"/>
    </row>
    <row r="1171" spans="28:28" s="1" customFormat="1" x14ac:dyDescent="0.2">
      <c r="AB1171" s="2"/>
    </row>
    <row r="1172" spans="28:28" s="1" customFormat="1" x14ac:dyDescent="0.2">
      <c r="AB1172" s="2"/>
    </row>
    <row r="1173" spans="28:28" s="1" customFormat="1" x14ac:dyDescent="0.2">
      <c r="AB1173" s="2"/>
    </row>
    <row r="1174" spans="28:28" s="1" customFormat="1" x14ac:dyDescent="0.2">
      <c r="AB1174" s="2"/>
    </row>
    <row r="1175" spans="28:28" s="1" customFormat="1" x14ac:dyDescent="0.2">
      <c r="AB1175" s="2"/>
    </row>
    <row r="1176" spans="28:28" s="1" customFormat="1" x14ac:dyDescent="0.2">
      <c r="AB1176" s="2"/>
    </row>
    <row r="1177" spans="28:28" s="1" customFormat="1" x14ac:dyDescent="0.2">
      <c r="AB1177" s="2"/>
    </row>
    <row r="1178" spans="28:28" s="1" customFormat="1" x14ac:dyDescent="0.2">
      <c r="AB1178" s="2"/>
    </row>
    <row r="1179" spans="28:28" s="1" customFormat="1" x14ac:dyDescent="0.2">
      <c r="AB1179" s="2"/>
    </row>
    <row r="1180" spans="28:28" s="1" customFormat="1" x14ac:dyDescent="0.2">
      <c r="AB1180" s="2"/>
    </row>
    <row r="1181" spans="28:28" s="1" customFormat="1" x14ac:dyDescent="0.2">
      <c r="AB1181" s="2"/>
    </row>
    <row r="1182" spans="28:28" s="1" customFormat="1" x14ac:dyDescent="0.2">
      <c r="AB1182" s="2"/>
    </row>
    <row r="1183" spans="28:28" s="1" customFormat="1" x14ac:dyDescent="0.2">
      <c r="AB1183" s="2"/>
    </row>
    <row r="1184" spans="28:28" s="1" customFormat="1" x14ac:dyDescent="0.2">
      <c r="AB1184" s="2"/>
    </row>
    <row r="1185" spans="28:28" s="1" customFormat="1" x14ac:dyDescent="0.2">
      <c r="AB1185" s="2"/>
    </row>
    <row r="1186" spans="28:28" s="1" customFormat="1" x14ac:dyDescent="0.2">
      <c r="AB1186" s="2"/>
    </row>
    <row r="1187" spans="28:28" s="1" customFormat="1" x14ac:dyDescent="0.2">
      <c r="AB1187" s="2"/>
    </row>
    <row r="1188" spans="28:28" s="1" customFormat="1" x14ac:dyDescent="0.2">
      <c r="AB1188" s="2"/>
    </row>
    <row r="1189" spans="28:28" s="1" customFormat="1" x14ac:dyDescent="0.2">
      <c r="AB1189" s="2"/>
    </row>
    <row r="1190" spans="28:28" s="1" customFormat="1" x14ac:dyDescent="0.2">
      <c r="AB1190" s="2"/>
    </row>
    <row r="1191" spans="28:28" s="1" customFormat="1" x14ac:dyDescent="0.2">
      <c r="AB1191" s="2"/>
    </row>
    <row r="1192" spans="28:28" s="1" customFormat="1" x14ac:dyDescent="0.2">
      <c r="AB1192" s="2"/>
    </row>
    <row r="1193" spans="28:28" s="1" customFormat="1" x14ac:dyDescent="0.2">
      <c r="AB1193" s="2"/>
    </row>
    <row r="1194" spans="28:28" s="1" customFormat="1" x14ac:dyDescent="0.2">
      <c r="AB1194" s="2"/>
    </row>
    <row r="1195" spans="28:28" s="1" customFormat="1" x14ac:dyDescent="0.2">
      <c r="AB1195" s="2"/>
    </row>
    <row r="1196" spans="28:28" s="1" customFormat="1" x14ac:dyDescent="0.2">
      <c r="AB1196" s="2"/>
    </row>
    <row r="1197" spans="28:28" s="1" customFormat="1" x14ac:dyDescent="0.2">
      <c r="AB1197" s="2"/>
    </row>
    <row r="1198" spans="28:28" s="1" customFormat="1" x14ac:dyDescent="0.2">
      <c r="AB1198" s="2"/>
    </row>
    <row r="1199" spans="28:28" s="1" customFormat="1" x14ac:dyDescent="0.2">
      <c r="AB1199" s="2"/>
    </row>
    <row r="1200" spans="28:28" s="1" customFormat="1" x14ac:dyDescent="0.2">
      <c r="AB1200" s="2"/>
    </row>
    <row r="1201" spans="28:28" s="1" customFormat="1" x14ac:dyDescent="0.2">
      <c r="AB1201" s="2"/>
    </row>
    <row r="1202" spans="28:28" s="1" customFormat="1" x14ac:dyDescent="0.2">
      <c r="AB1202" s="2"/>
    </row>
    <row r="1203" spans="28:28" s="1" customFormat="1" x14ac:dyDescent="0.2">
      <c r="AB1203" s="2"/>
    </row>
    <row r="1204" spans="28:28" s="1" customFormat="1" x14ac:dyDescent="0.2">
      <c r="AB1204" s="2"/>
    </row>
    <row r="1205" spans="28:28" s="1" customFormat="1" x14ac:dyDescent="0.2">
      <c r="AB1205" s="2"/>
    </row>
    <row r="1206" spans="28:28" s="1" customFormat="1" x14ac:dyDescent="0.2">
      <c r="AB1206" s="2"/>
    </row>
    <row r="1207" spans="28:28" s="1" customFormat="1" x14ac:dyDescent="0.2">
      <c r="AB1207" s="2"/>
    </row>
    <row r="1208" spans="28:28" s="1" customFormat="1" x14ac:dyDescent="0.2">
      <c r="AB1208" s="2"/>
    </row>
    <row r="1209" spans="28:28" s="1" customFormat="1" x14ac:dyDescent="0.2">
      <c r="AB1209" s="2"/>
    </row>
    <row r="1210" spans="28:28" s="1" customFormat="1" x14ac:dyDescent="0.2">
      <c r="AB1210" s="2"/>
    </row>
    <row r="1211" spans="28:28" s="1" customFormat="1" x14ac:dyDescent="0.2">
      <c r="AB1211" s="2"/>
    </row>
    <row r="1212" spans="28:28" s="1" customFormat="1" x14ac:dyDescent="0.2">
      <c r="AB1212" s="2"/>
    </row>
    <row r="1213" spans="28:28" s="1" customFormat="1" x14ac:dyDescent="0.2">
      <c r="AB1213" s="2"/>
    </row>
    <row r="1214" spans="28:28" s="1" customFormat="1" x14ac:dyDescent="0.2">
      <c r="AB1214" s="2"/>
    </row>
    <row r="1215" spans="28:28" s="1" customFormat="1" x14ac:dyDescent="0.2">
      <c r="AB1215" s="2"/>
    </row>
    <row r="1216" spans="28:28" s="1" customFormat="1" x14ac:dyDescent="0.2">
      <c r="AB1216" s="2"/>
    </row>
    <row r="1217" spans="28:28" s="1" customFormat="1" x14ac:dyDescent="0.2">
      <c r="AB1217" s="2"/>
    </row>
    <row r="1218" spans="28:28" s="1" customFormat="1" x14ac:dyDescent="0.2">
      <c r="AB1218" s="2"/>
    </row>
    <row r="1219" spans="28:28" s="1" customFormat="1" x14ac:dyDescent="0.2">
      <c r="AB1219" s="2"/>
    </row>
    <row r="1220" spans="28:28" s="1" customFormat="1" x14ac:dyDescent="0.2">
      <c r="AB1220" s="2"/>
    </row>
    <row r="1221" spans="28:28" s="1" customFormat="1" x14ac:dyDescent="0.2">
      <c r="AB1221" s="2"/>
    </row>
    <row r="1222" spans="28:28" s="1" customFormat="1" x14ac:dyDescent="0.2">
      <c r="AB1222" s="2"/>
    </row>
    <row r="1223" spans="28:28" s="1" customFormat="1" x14ac:dyDescent="0.2">
      <c r="AB1223" s="2"/>
    </row>
    <row r="1224" spans="28:28" s="1" customFormat="1" x14ac:dyDescent="0.2">
      <c r="AB1224" s="2"/>
    </row>
    <row r="1225" spans="28:28" s="1" customFormat="1" x14ac:dyDescent="0.2">
      <c r="AB1225" s="2"/>
    </row>
    <row r="1226" spans="28:28" s="1" customFormat="1" x14ac:dyDescent="0.2">
      <c r="AB1226" s="2"/>
    </row>
    <row r="1227" spans="28:28" s="1" customFormat="1" x14ac:dyDescent="0.2">
      <c r="AB1227" s="2"/>
    </row>
    <row r="1228" spans="28:28" s="1" customFormat="1" x14ac:dyDescent="0.2">
      <c r="AB1228" s="2"/>
    </row>
    <row r="1229" spans="28:28" s="1" customFormat="1" x14ac:dyDescent="0.2">
      <c r="AB1229" s="2"/>
    </row>
    <row r="1230" spans="28:28" s="1" customFormat="1" x14ac:dyDescent="0.2">
      <c r="AB1230" s="2"/>
    </row>
    <row r="1231" spans="28:28" s="1" customFormat="1" x14ac:dyDescent="0.2">
      <c r="AB1231" s="2"/>
    </row>
    <row r="1232" spans="28:28" s="1" customFormat="1" x14ac:dyDescent="0.2">
      <c r="AB1232" s="2"/>
    </row>
    <row r="1233" spans="28:28" s="1" customFormat="1" x14ac:dyDescent="0.2">
      <c r="AB1233" s="2"/>
    </row>
    <row r="1234" spans="28:28" s="1" customFormat="1" x14ac:dyDescent="0.2">
      <c r="AB1234" s="2"/>
    </row>
    <row r="1235" spans="28:28" s="1" customFormat="1" x14ac:dyDescent="0.2">
      <c r="AB1235" s="2"/>
    </row>
    <row r="1236" spans="28:28" s="1" customFormat="1" x14ac:dyDescent="0.2">
      <c r="AB1236" s="2"/>
    </row>
    <row r="1237" spans="28:28" s="1" customFormat="1" x14ac:dyDescent="0.2">
      <c r="AB1237" s="2"/>
    </row>
    <row r="1238" spans="28:28" s="1" customFormat="1" x14ac:dyDescent="0.2">
      <c r="AB1238" s="2"/>
    </row>
    <row r="1239" spans="28:28" s="1" customFormat="1" x14ac:dyDescent="0.2">
      <c r="AB1239" s="2"/>
    </row>
    <row r="1240" spans="28:28" s="1" customFormat="1" x14ac:dyDescent="0.2">
      <c r="AB1240" s="2"/>
    </row>
    <row r="1241" spans="28:28" s="1" customFormat="1" x14ac:dyDescent="0.2">
      <c r="AB1241" s="2"/>
    </row>
    <row r="1242" spans="28:28" s="1" customFormat="1" x14ac:dyDescent="0.2">
      <c r="AB1242" s="2"/>
    </row>
    <row r="1243" spans="28:28" s="1" customFormat="1" x14ac:dyDescent="0.2">
      <c r="AB1243" s="2"/>
    </row>
    <row r="1244" spans="28:28" s="1" customFormat="1" x14ac:dyDescent="0.2">
      <c r="AB1244" s="2"/>
    </row>
    <row r="1245" spans="28:28" s="1" customFormat="1" x14ac:dyDescent="0.2">
      <c r="AB1245" s="2"/>
    </row>
    <row r="1246" spans="28:28" s="1" customFormat="1" x14ac:dyDescent="0.2">
      <c r="AB1246" s="2"/>
    </row>
    <row r="1247" spans="28:28" s="1" customFormat="1" x14ac:dyDescent="0.2">
      <c r="AB1247" s="2"/>
    </row>
    <row r="1248" spans="28:28" s="1" customFormat="1" x14ac:dyDescent="0.2">
      <c r="AB1248" s="2"/>
    </row>
    <row r="1249" spans="28:28" s="1" customFormat="1" x14ac:dyDescent="0.2">
      <c r="AB1249" s="2"/>
    </row>
    <row r="1250" spans="28:28" s="1" customFormat="1" x14ac:dyDescent="0.2">
      <c r="AB1250" s="2"/>
    </row>
    <row r="1251" spans="28:28" s="1" customFormat="1" x14ac:dyDescent="0.2">
      <c r="AB1251" s="2"/>
    </row>
    <row r="1252" spans="28:28" s="1" customFormat="1" x14ac:dyDescent="0.2">
      <c r="AB1252" s="2"/>
    </row>
    <row r="1253" spans="28:28" s="1" customFormat="1" x14ac:dyDescent="0.2">
      <c r="AB1253" s="2"/>
    </row>
    <row r="1254" spans="28:28" s="1" customFormat="1" x14ac:dyDescent="0.2">
      <c r="AB1254" s="2"/>
    </row>
    <row r="1255" spans="28:28" s="1" customFormat="1" x14ac:dyDescent="0.2">
      <c r="AB1255" s="2"/>
    </row>
    <row r="1256" spans="28:28" s="1" customFormat="1" x14ac:dyDescent="0.2">
      <c r="AB1256" s="2"/>
    </row>
    <row r="1257" spans="28:28" s="1" customFormat="1" x14ac:dyDescent="0.2">
      <c r="AB1257" s="2"/>
    </row>
    <row r="1258" spans="28:28" s="1" customFormat="1" x14ac:dyDescent="0.2">
      <c r="AB1258" s="2"/>
    </row>
    <row r="1259" spans="28:28" s="1" customFormat="1" x14ac:dyDescent="0.2">
      <c r="AB1259" s="2"/>
    </row>
    <row r="1260" spans="28:28" s="1" customFormat="1" x14ac:dyDescent="0.2">
      <c r="AB1260" s="2"/>
    </row>
    <row r="1261" spans="28:28" s="1" customFormat="1" x14ac:dyDescent="0.2">
      <c r="AB1261" s="2"/>
    </row>
    <row r="1262" spans="28:28" s="1" customFormat="1" x14ac:dyDescent="0.2">
      <c r="AB1262" s="2"/>
    </row>
    <row r="1263" spans="28:28" s="1" customFormat="1" x14ac:dyDescent="0.2">
      <c r="AB1263" s="2"/>
    </row>
    <row r="1264" spans="28:28" s="1" customFormat="1" x14ac:dyDescent="0.2">
      <c r="AB1264" s="2"/>
    </row>
    <row r="1265" spans="28:28" s="1" customFormat="1" x14ac:dyDescent="0.2">
      <c r="AB1265" s="2"/>
    </row>
    <row r="1266" spans="28:28" s="1" customFormat="1" x14ac:dyDescent="0.2">
      <c r="AB1266" s="2"/>
    </row>
    <row r="1267" spans="28:28" s="1" customFormat="1" x14ac:dyDescent="0.2">
      <c r="AB1267" s="2"/>
    </row>
    <row r="1268" spans="28:28" s="1" customFormat="1" x14ac:dyDescent="0.2">
      <c r="AB1268" s="2"/>
    </row>
    <row r="1269" spans="28:28" s="1" customFormat="1" x14ac:dyDescent="0.2">
      <c r="AB1269" s="2"/>
    </row>
    <row r="1270" spans="28:28" s="1" customFormat="1" x14ac:dyDescent="0.2">
      <c r="AB1270" s="2"/>
    </row>
    <row r="1271" spans="28:28" s="1" customFormat="1" x14ac:dyDescent="0.2">
      <c r="AB1271" s="2"/>
    </row>
    <row r="1272" spans="28:28" s="1" customFormat="1" x14ac:dyDescent="0.2">
      <c r="AB1272" s="2"/>
    </row>
    <row r="1273" spans="28:28" s="1" customFormat="1" x14ac:dyDescent="0.2">
      <c r="AB1273" s="2"/>
    </row>
    <row r="1274" spans="28:28" s="1" customFormat="1" x14ac:dyDescent="0.2">
      <c r="AB1274" s="2"/>
    </row>
    <row r="1275" spans="28:28" s="1" customFormat="1" x14ac:dyDescent="0.2">
      <c r="AB1275" s="2"/>
    </row>
    <row r="1276" spans="28:28" s="1" customFormat="1" x14ac:dyDescent="0.2">
      <c r="AB1276" s="2"/>
    </row>
    <row r="1277" spans="28:28" s="1" customFormat="1" x14ac:dyDescent="0.2">
      <c r="AB1277" s="2"/>
    </row>
    <row r="1278" spans="28:28" s="1" customFormat="1" x14ac:dyDescent="0.2">
      <c r="AB1278" s="2"/>
    </row>
    <row r="1279" spans="28:28" s="1" customFormat="1" x14ac:dyDescent="0.2">
      <c r="AB1279" s="2"/>
    </row>
    <row r="1280" spans="28:28" s="1" customFormat="1" x14ac:dyDescent="0.2">
      <c r="AB1280" s="2"/>
    </row>
    <row r="1281" spans="28:28" s="1" customFormat="1" x14ac:dyDescent="0.2">
      <c r="AB1281" s="2"/>
    </row>
    <row r="1282" spans="28:28" s="1" customFormat="1" x14ac:dyDescent="0.2">
      <c r="AB1282" s="2"/>
    </row>
    <row r="1283" spans="28:28" s="1" customFormat="1" x14ac:dyDescent="0.2">
      <c r="AB1283" s="2"/>
    </row>
    <row r="1284" spans="28:28" s="1" customFormat="1" x14ac:dyDescent="0.2">
      <c r="AB1284" s="2"/>
    </row>
    <row r="1285" spans="28:28" s="1" customFormat="1" x14ac:dyDescent="0.2">
      <c r="AB1285" s="2"/>
    </row>
    <row r="1286" spans="28:28" s="1" customFormat="1" x14ac:dyDescent="0.2">
      <c r="AB1286" s="2"/>
    </row>
    <row r="1287" spans="28:28" s="1" customFormat="1" x14ac:dyDescent="0.2">
      <c r="AB1287" s="2"/>
    </row>
    <row r="1288" spans="28:28" s="1" customFormat="1" x14ac:dyDescent="0.2">
      <c r="AB1288" s="2"/>
    </row>
    <row r="1289" spans="28:28" s="1" customFormat="1" x14ac:dyDescent="0.2">
      <c r="AB1289" s="2"/>
    </row>
    <row r="1290" spans="28:28" s="1" customFormat="1" x14ac:dyDescent="0.2">
      <c r="AB1290" s="2"/>
    </row>
    <row r="1291" spans="28:28" s="1" customFormat="1" x14ac:dyDescent="0.2">
      <c r="AB1291" s="2"/>
    </row>
    <row r="1292" spans="28:28" s="1" customFormat="1" x14ac:dyDescent="0.2">
      <c r="AB1292" s="2"/>
    </row>
    <row r="1293" spans="28:28" s="1" customFormat="1" x14ac:dyDescent="0.2">
      <c r="AB1293" s="2"/>
    </row>
    <row r="1294" spans="28:28" s="1" customFormat="1" x14ac:dyDescent="0.2">
      <c r="AB1294" s="2"/>
    </row>
    <row r="1295" spans="28:28" s="1" customFormat="1" x14ac:dyDescent="0.2">
      <c r="AB1295" s="2"/>
    </row>
    <row r="1296" spans="28:28" s="1" customFormat="1" x14ac:dyDescent="0.2">
      <c r="AB1296" s="2"/>
    </row>
    <row r="1297" spans="28:28" s="1" customFormat="1" x14ac:dyDescent="0.2">
      <c r="AB1297" s="2"/>
    </row>
    <row r="1298" spans="28:28" s="1" customFormat="1" x14ac:dyDescent="0.2">
      <c r="AB1298" s="2"/>
    </row>
    <row r="1299" spans="28:28" s="1" customFormat="1" x14ac:dyDescent="0.2">
      <c r="AB1299" s="2"/>
    </row>
    <row r="1300" spans="28:28" s="1" customFormat="1" x14ac:dyDescent="0.2">
      <c r="AB1300" s="2"/>
    </row>
    <row r="1301" spans="28:28" s="1" customFormat="1" x14ac:dyDescent="0.2">
      <c r="AB1301" s="2"/>
    </row>
    <row r="1302" spans="28:28" s="1" customFormat="1" x14ac:dyDescent="0.2">
      <c r="AB1302" s="2"/>
    </row>
    <row r="1303" spans="28:28" s="1" customFormat="1" x14ac:dyDescent="0.2">
      <c r="AB1303" s="2"/>
    </row>
    <row r="1304" spans="28:28" s="1" customFormat="1" x14ac:dyDescent="0.2">
      <c r="AB1304" s="2"/>
    </row>
    <row r="1305" spans="28:28" s="1" customFormat="1" x14ac:dyDescent="0.2">
      <c r="AB1305" s="2"/>
    </row>
    <row r="1306" spans="28:28" s="1" customFormat="1" x14ac:dyDescent="0.2">
      <c r="AB1306" s="2"/>
    </row>
    <row r="1307" spans="28:28" s="1" customFormat="1" x14ac:dyDescent="0.2">
      <c r="AB1307" s="2"/>
    </row>
    <row r="1308" spans="28:28" s="1" customFormat="1" x14ac:dyDescent="0.2">
      <c r="AB1308" s="2"/>
    </row>
    <row r="1309" spans="28:28" s="1" customFormat="1" x14ac:dyDescent="0.2">
      <c r="AB1309" s="2"/>
    </row>
    <row r="1310" spans="28:28" s="1" customFormat="1" x14ac:dyDescent="0.2">
      <c r="AB1310" s="2"/>
    </row>
    <row r="1311" spans="28:28" s="1" customFormat="1" x14ac:dyDescent="0.2">
      <c r="AB1311" s="2"/>
    </row>
    <row r="1312" spans="28:28" s="1" customFormat="1" x14ac:dyDescent="0.2">
      <c r="AB1312" s="2"/>
    </row>
    <row r="1313" spans="28:28" s="1" customFormat="1" x14ac:dyDescent="0.2">
      <c r="AB1313" s="2"/>
    </row>
    <row r="1314" spans="28:28" s="1" customFormat="1" x14ac:dyDescent="0.2">
      <c r="AB1314" s="2"/>
    </row>
    <row r="1315" spans="28:28" s="1" customFormat="1" x14ac:dyDescent="0.2">
      <c r="AB1315" s="2"/>
    </row>
    <row r="1316" spans="28:28" s="1" customFormat="1" x14ac:dyDescent="0.2">
      <c r="AB1316" s="2"/>
    </row>
    <row r="1317" spans="28:28" s="1" customFormat="1" x14ac:dyDescent="0.2">
      <c r="AB1317" s="2"/>
    </row>
    <row r="1318" spans="28:28" s="1" customFormat="1" x14ac:dyDescent="0.2">
      <c r="AB1318" s="2"/>
    </row>
    <row r="1319" spans="28:28" s="1" customFormat="1" x14ac:dyDescent="0.2">
      <c r="AB1319" s="2"/>
    </row>
    <row r="1320" spans="28:28" s="1" customFormat="1" x14ac:dyDescent="0.2">
      <c r="AB1320" s="2"/>
    </row>
    <row r="1321" spans="28:28" s="1" customFormat="1" x14ac:dyDescent="0.2">
      <c r="AB1321" s="2"/>
    </row>
    <row r="1322" spans="28:28" s="1" customFormat="1" x14ac:dyDescent="0.2">
      <c r="AB1322" s="2"/>
    </row>
    <row r="1323" spans="28:28" s="1" customFormat="1" x14ac:dyDescent="0.2">
      <c r="AB1323" s="2"/>
    </row>
    <row r="1324" spans="28:28" s="1" customFormat="1" x14ac:dyDescent="0.2">
      <c r="AB1324" s="2"/>
    </row>
    <row r="1325" spans="28:28" s="1" customFormat="1" x14ac:dyDescent="0.2">
      <c r="AB1325" s="2"/>
    </row>
    <row r="1326" spans="28:28" s="1" customFormat="1" x14ac:dyDescent="0.2">
      <c r="AB1326" s="2"/>
    </row>
    <row r="1327" spans="28:28" s="1" customFormat="1" x14ac:dyDescent="0.2">
      <c r="AB1327" s="2"/>
    </row>
    <row r="1328" spans="28:28" s="1" customFormat="1" x14ac:dyDescent="0.2">
      <c r="AB1328" s="2"/>
    </row>
    <row r="1329" spans="28:28" s="1" customFormat="1" x14ac:dyDescent="0.2">
      <c r="AB1329" s="2"/>
    </row>
    <row r="1330" spans="28:28" s="1" customFormat="1" x14ac:dyDescent="0.2">
      <c r="AB1330" s="2"/>
    </row>
    <row r="1331" spans="28:28" s="1" customFormat="1" x14ac:dyDescent="0.2">
      <c r="AB1331" s="2"/>
    </row>
    <row r="1332" spans="28:28" s="1" customFormat="1" x14ac:dyDescent="0.2">
      <c r="AB1332" s="2"/>
    </row>
    <row r="1333" spans="28:28" s="1" customFormat="1" x14ac:dyDescent="0.2">
      <c r="AB1333" s="2"/>
    </row>
    <row r="1334" spans="28:28" s="1" customFormat="1" x14ac:dyDescent="0.2">
      <c r="AB1334" s="2"/>
    </row>
    <row r="1335" spans="28:28" s="1" customFormat="1" x14ac:dyDescent="0.2">
      <c r="AB1335" s="2"/>
    </row>
    <row r="1336" spans="28:28" s="1" customFormat="1" x14ac:dyDescent="0.2">
      <c r="AB1336" s="2"/>
    </row>
    <row r="1337" spans="28:28" s="1" customFormat="1" x14ac:dyDescent="0.2">
      <c r="AB1337" s="2"/>
    </row>
    <row r="1338" spans="28:28" s="1" customFormat="1" x14ac:dyDescent="0.2">
      <c r="AB1338" s="2"/>
    </row>
    <row r="1339" spans="28:28" s="1" customFormat="1" x14ac:dyDescent="0.2">
      <c r="AB1339" s="2"/>
    </row>
    <row r="1340" spans="28:28" s="1" customFormat="1" x14ac:dyDescent="0.2">
      <c r="AB1340" s="2"/>
    </row>
    <row r="1341" spans="28:28" s="1" customFormat="1" x14ac:dyDescent="0.2">
      <c r="AB1341" s="2"/>
    </row>
    <row r="1342" spans="28:28" s="1" customFormat="1" x14ac:dyDescent="0.2">
      <c r="AB1342" s="2"/>
    </row>
    <row r="1343" spans="28:28" s="1" customFormat="1" x14ac:dyDescent="0.2">
      <c r="AB1343" s="2"/>
    </row>
    <row r="1344" spans="28:28" s="1" customFormat="1" x14ac:dyDescent="0.2">
      <c r="AB1344" s="2"/>
    </row>
    <row r="1345" spans="28:28" s="1" customFormat="1" x14ac:dyDescent="0.2">
      <c r="AB1345" s="2"/>
    </row>
    <row r="1346" spans="28:28" s="1" customFormat="1" x14ac:dyDescent="0.2">
      <c r="AB1346" s="2"/>
    </row>
    <row r="1347" spans="28:28" s="1" customFormat="1" x14ac:dyDescent="0.2">
      <c r="AB1347" s="2"/>
    </row>
    <row r="1348" spans="28:28" s="1" customFormat="1" x14ac:dyDescent="0.2">
      <c r="AB1348" s="2"/>
    </row>
    <row r="1349" spans="28:28" s="1" customFormat="1" x14ac:dyDescent="0.2">
      <c r="AB1349" s="2"/>
    </row>
    <row r="1350" spans="28:28" s="1" customFormat="1" x14ac:dyDescent="0.2">
      <c r="AB1350" s="2"/>
    </row>
    <row r="1351" spans="28:28" s="1" customFormat="1" x14ac:dyDescent="0.2">
      <c r="AB1351" s="2"/>
    </row>
    <row r="1352" spans="28:28" s="1" customFormat="1" x14ac:dyDescent="0.2">
      <c r="AB1352" s="2"/>
    </row>
    <row r="1353" spans="28:28" s="1" customFormat="1" x14ac:dyDescent="0.2">
      <c r="AB1353" s="2"/>
    </row>
    <row r="1354" spans="28:28" s="1" customFormat="1" x14ac:dyDescent="0.2">
      <c r="AB1354" s="2"/>
    </row>
    <row r="1355" spans="28:28" s="1" customFormat="1" x14ac:dyDescent="0.2">
      <c r="AB1355" s="2"/>
    </row>
    <row r="1356" spans="28:28" s="1" customFormat="1" x14ac:dyDescent="0.2">
      <c r="AB1356" s="2"/>
    </row>
    <row r="1357" spans="28:28" s="1" customFormat="1" x14ac:dyDescent="0.2">
      <c r="AB1357" s="2"/>
    </row>
    <row r="1358" spans="28:28" s="1" customFormat="1" x14ac:dyDescent="0.2">
      <c r="AB1358" s="2"/>
    </row>
    <row r="1359" spans="28:28" s="1" customFormat="1" x14ac:dyDescent="0.2">
      <c r="AB1359" s="2"/>
    </row>
    <row r="1360" spans="28:28" s="1" customFormat="1" x14ac:dyDescent="0.2">
      <c r="AB1360" s="2"/>
    </row>
    <row r="1361" spans="28:28" s="1" customFormat="1" x14ac:dyDescent="0.2">
      <c r="AB1361" s="2"/>
    </row>
    <row r="1362" spans="28:28" s="1" customFormat="1" x14ac:dyDescent="0.2">
      <c r="AB1362" s="2"/>
    </row>
    <row r="1363" spans="28:28" s="1" customFormat="1" x14ac:dyDescent="0.2">
      <c r="AB1363" s="2"/>
    </row>
    <row r="1364" spans="28:28" s="1" customFormat="1" x14ac:dyDescent="0.2">
      <c r="AB1364" s="2"/>
    </row>
    <row r="1365" spans="28:28" s="1" customFormat="1" x14ac:dyDescent="0.2">
      <c r="AB1365" s="2"/>
    </row>
    <row r="1366" spans="28:28" s="1" customFormat="1" x14ac:dyDescent="0.2">
      <c r="AB1366" s="2"/>
    </row>
    <row r="1367" spans="28:28" s="1" customFormat="1" x14ac:dyDescent="0.2">
      <c r="AB1367" s="2"/>
    </row>
    <row r="1368" spans="28:28" s="1" customFormat="1" x14ac:dyDescent="0.2">
      <c r="AB1368" s="2"/>
    </row>
    <row r="1369" spans="28:28" s="1" customFormat="1" x14ac:dyDescent="0.2">
      <c r="AB1369" s="2"/>
    </row>
    <row r="1370" spans="28:28" s="1" customFormat="1" x14ac:dyDescent="0.2">
      <c r="AB1370" s="2"/>
    </row>
    <row r="1371" spans="28:28" s="1" customFormat="1" x14ac:dyDescent="0.2">
      <c r="AB1371" s="2"/>
    </row>
    <row r="1372" spans="28:28" s="1" customFormat="1" x14ac:dyDescent="0.2">
      <c r="AB1372" s="2"/>
    </row>
    <row r="1373" spans="28:28" s="1" customFormat="1" x14ac:dyDescent="0.2">
      <c r="AB1373" s="2"/>
    </row>
    <row r="1374" spans="28:28" s="1" customFormat="1" x14ac:dyDescent="0.2">
      <c r="AB1374" s="2"/>
    </row>
    <row r="1375" spans="28:28" s="1" customFormat="1" x14ac:dyDescent="0.2">
      <c r="AB1375" s="2"/>
    </row>
    <row r="1376" spans="28:28" s="1" customFormat="1" x14ac:dyDescent="0.2">
      <c r="AB1376" s="2"/>
    </row>
    <row r="1377" spans="28:28" s="1" customFormat="1" x14ac:dyDescent="0.2">
      <c r="AB1377" s="2"/>
    </row>
    <row r="1378" spans="28:28" s="1" customFormat="1" x14ac:dyDescent="0.2">
      <c r="AB1378" s="2"/>
    </row>
    <row r="1379" spans="28:28" s="1" customFormat="1" x14ac:dyDescent="0.2">
      <c r="AB1379" s="2"/>
    </row>
    <row r="1380" spans="28:28" s="1" customFormat="1" x14ac:dyDescent="0.2">
      <c r="AB1380" s="2"/>
    </row>
    <row r="1381" spans="28:28" s="1" customFormat="1" x14ac:dyDescent="0.2">
      <c r="AB1381" s="2"/>
    </row>
    <row r="1382" spans="28:28" s="1" customFormat="1" x14ac:dyDescent="0.2">
      <c r="AB1382" s="2"/>
    </row>
    <row r="1383" spans="28:28" s="1" customFormat="1" x14ac:dyDescent="0.2">
      <c r="AB1383" s="2"/>
    </row>
    <row r="1384" spans="28:28" s="1" customFormat="1" x14ac:dyDescent="0.2">
      <c r="AB1384" s="2"/>
    </row>
    <row r="1385" spans="28:28" s="1" customFormat="1" x14ac:dyDescent="0.2">
      <c r="AB1385" s="2"/>
    </row>
    <row r="1386" spans="28:28" s="1" customFormat="1" x14ac:dyDescent="0.2">
      <c r="AB1386" s="2"/>
    </row>
    <row r="1387" spans="28:28" s="1" customFormat="1" x14ac:dyDescent="0.2">
      <c r="AB1387" s="2"/>
    </row>
    <row r="1388" spans="28:28" s="1" customFormat="1" x14ac:dyDescent="0.2">
      <c r="AB1388" s="2"/>
    </row>
    <row r="1389" spans="28:28" s="1" customFormat="1" x14ac:dyDescent="0.2">
      <c r="AB1389" s="2"/>
    </row>
    <row r="1390" spans="28:28" s="1" customFormat="1" x14ac:dyDescent="0.2">
      <c r="AB1390" s="2"/>
    </row>
    <row r="1391" spans="28:28" s="1" customFormat="1" x14ac:dyDescent="0.2">
      <c r="AB1391" s="2"/>
    </row>
    <row r="1392" spans="28:28" s="1" customFormat="1" x14ac:dyDescent="0.2">
      <c r="AB1392" s="2"/>
    </row>
    <row r="1393" spans="28:28" s="1" customFormat="1" x14ac:dyDescent="0.2">
      <c r="AB1393" s="2"/>
    </row>
    <row r="1394" spans="28:28" s="1" customFormat="1" x14ac:dyDescent="0.2">
      <c r="AB1394" s="2"/>
    </row>
    <row r="1395" spans="28:28" s="1" customFormat="1" x14ac:dyDescent="0.2">
      <c r="AB1395" s="2"/>
    </row>
    <row r="1396" spans="28:28" s="1" customFormat="1" x14ac:dyDescent="0.2">
      <c r="AB1396" s="2"/>
    </row>
    <row r="1397" spans="28:28" s="1" customFormat="1" x14ac:dyDescent="0.2">
      <c r="AB1397" s="2"/>
    </row>
    <row r="1398" spans="28:28" s="1" customFormat="1" x14ac:dyDescent="0.2">
      <c r="AB1398" s="2"/>
    </row>
    <row r="1399" spans="28:28" s="1" customFormat="1" x14ac:dyDescent="0.2">
      <c r="AB1399" s="2"/>
    </row>
    <row r="1400" spans="28:28" s="1" customFormat="1" x14ac:dyDescent="0.2">
      <c r="AB1400" s="2"/>
    </row>
    <row r="1401" spans="28:28" s="1" customFormat="1" x14ac:dyDescent="0.2">
      <c r="AB1401" s="2"/>
    </row>
    <row r="1402" spans="28:28" s="1" customFormat="1" x14ac:dyDescent="0.2">
      <c r="AB1402" s="2"/>
    </row>
    <row r="1403" spans="28:28" s="1" customFormat="1" x14ac:dyDescent="0.2">
      <c r="AB1403" s="2"/>
    </row>
    <row r="1404" spans="28:28" s="1" customFormat="1" x14ac:dyDescent="0.2">
      <c r="AB1404" s="2"/>
    </row>
    <row r="1405" spans="28:28" s="1" customFormat="1" x14ac:dyDescent="0.2">
      <c r="AB1405" s="2"/>
    </row>
    <row r="1406" spans="28:28" s="1" customFormat="1" x14ac:dyDescent="0.2">
      <c r="AB1406" s="2"/>
    </row>
    <row r="1407" spans="28:28" s="1" customFormat="1" x14ac:dyDescent="0.2">
      <c r="AB1407" s="2"/>
    </row>
    <row r="1408" spans="28:28" s="1" customFormat="1" x14ac:dyDescent="0.2">
      <c r="AB1408" s="2"/>
    </row>
    <row r="1409" spans="28:28" s="1" customFormat="1" x14ac:dyDescent="0.2">
      <c r="AB1409" s="2"/>
    </row>
    <row r="1410" spans="28:28" s="1" customFormat="1" x14ac:dyDescent="0.2">
      <c r="AB1410" s="2"/>
    </row>
    <row r="1411" spans="28:28" s="1" customFormat="1" x14ac:dyDescent="0.2">
      <c r="AB1411" s="2"/>
    </row>
    <row r="1412" spans="28:28" s="1" customFormat="1" x14ac:dyDescent="0.2">
      <c r="AB1412" s="2"/>
    </row>
    <row r="1413" spans="28:28" s="1" customFormat="1" x14ac:dyDescent="0.2">
      <c r="AB1413" s="2"/>
    </row>
    <row r="1414" spans="28:28" s="1" customFormat="1" x14ac:dyDescent="0.2">
      <c r="AB1414" s="2"/>
    </row>
    <row r="1415" spans="28:28" s="1" customFormat="1" x14ac:dyDescent="0.2">
      <c r="AB1415" s="2"/>
    </row>
    <row r="1416" spans="28:28" s="1" customFormat="1" x14ac:dyDescent="0.2">
      <c r="AB1416" s="2"/>
    </row>
    <row r="1417" spans="28:28" s="1" customFormat="1" x14ac:dyDescent="0.2">
      <c r="AB1417" s="2"/>
    </row>
    <row r="1418" spans="28:28" s="1" customFormat="1" x14ac:dyDescent="0.2">
      <c r="AB1418" s="2"/>
    </row>
    <row r="1419" spans="28:28" s="1" customFormat="1" x14ac:dyDescent="0.2">
      <c r="AB1419" s="2"/>
    </row>
    <row r="1420" spans="28:28" s="1" customFormat="1" x14ac:dyDescent="0.2">
      <c r="AB1420" s="2"/>
    </row>
    <row r="1421" spans="28:28" s="1" customFormat="1" x14ac:dyDescent="0.2">
      <c r="AB1421" s="2"/>
    </row>
    <row r="1422" spans="28:28" s="1" customFormat="1" x14ac:dyDescent="0.2">
      <c r="AB1422" s="2"/>
    </row>
    <row r="1423" spans="28:28" s="1" customFormat="1" x14ac:dyDescent="0.2">
      <c r="AB1423" s="2"/>
    </row>
    <row r="1424" spans="28:28" s="1" customFormat="1" x14ac:dyDescent="0.2">
      <c r="AB1424" s="2"/>
    </row>
    <row r="1425" spans="28:28" s="1" customFormat="1" x14ac:dyDescent="0.2">
      <c r="AB1425" s="2"/>
    </row>
    <row r="1426" spans="28:28" s="1" customFormat="1" x14ac:dyDescent="0.2">
      <c r="AB1426" s="2"/>
    </row>
    <row r="1427" spans="28:28" s="1" customFormat="1" x14ac:dyDescent="0.2">
      <c r="AB1427" s="2"/>
    </row>
    <row r="1428" spans="28:28" s="1" customFormat="1" x14ac:dyDescent="0.2">
      <c r="AB1428" s="2"/>
    </row>
    <row r="1429" spans="28:28" s="1" customFormat="1" x14ac:dyDescent="0.2">
      <c r="AB1429" s="2"/>
    </row>
    <row r="1430" spans="28:28" s="1" customFormat="1" x14ac:dyDescent="0.2">
      <c r="AB1430" s="2"/>
    </row>
    <row r="1431" spans="28:28" s="1" customFormat="1" x14ac:dyDescent="0.2">
      <c r="AB1431" s="2"/>
    </row>
    <row r="1432" spans="28:28" s="1" customFormat="1" x14ac:dyDescent="0.2">
      <c r="AB1432" s="2"/>
    </row>
    <row r="1433" spans="28:28" s="1" customFormat="1" x14ac:dyDescent="0.2">
      <c r="AB1433" s="2"/>
    </row>
    <row r="1434" spans="28:28" s="1" customFormat="1" x14ac:dyDescent="0.2">
      <c r="AB1434" s="2"/>
    </row>
    <row r="1435" spans="28:28" s="1" customFormat="1" x14ac:dyDescent="0.2">
      <c r="AB1435" s="2"/>
    </row>
    <row r="1436" spans="28:28" s="1" customFormat="1" x14ac:dyDescent="0.2">
      <c r="AB1436" s="2"/>
    </row>
    <row r="1437" spans="28:28" s="1" customFormat="1" x14ac:dyDescent="0.2">
      <c r="AB1437" s="2"/>
    </row>
  </sheetData>
  <mergeCells count="25">
    <mergeCell ref="AI5:AK6"/>
    <mergeCell ref="I5:I7"/>
    <mergeCell ref="P5:S6"/>
    <mergeCell ref="T5:U5"/>
    <mergeCell ref="B5:B7"/>
    <mergeCell ref="Z6:AA6"/>
    <mergeCell ref="X5:Y5"/>
    <mergeCell ref="V5:W5"/>
    <mergeCell ref="C5:H6"/>
    <mergeCell ref="A1:AA1"/>
    <mergeCell ref="CC5:CG5"/>
    <mergeCell ref="J5:O6"/>
    <mergeCell ref="AO5:AO7"/>
    <mergeCell ref="AP5:AP7"/>
    <mergeCell ref="AQ5:AV6"/>
    <mergeCell ref="BA5:BV6"/>
    <mergeCell ref="BW5:CB6"/>
    <mergeCell ref="AM5:AM7"/>
    <mergeCell ref="AN5:AN7"/>
    <mergeCell ref="AW5:AZ6"/>
    <mergeCell ref="Z5:AA5"/>
    <mergeCell ref="A3:R3"/>
    <mergeCell ref="AL5:AL7"/>
    <mergeCell ref="AF5:AH6"/>
    <mergeCell ref="A5:A7"/>
  </mergeCells>
  <pageMargins left="0.70866141732283472" right="0.70866141732283472" top="0.35433070866141736" bottom="0.74803149606299213" header="0.31496062992125984" footer="0.31496062992125984"/>
  <pageSetup paperSize="9" scale="5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74"/>
  <sheetViews>
    <sheetView view="pageBreakPreview" topLeftCell="A30" zoomScale="70" zoomScaleNormal="100" zoomScaleSheetLayoutView="70" workbookViewId="0">
      <selection activeCell="A9" sqref="A9:A71"/>
    </sheetView>
  </sheetViews>
  <sheetFormatPr defaultRowHeight="12.75" x14ac:dyDescent="0.2"/>
  <cols>
    <col min="1" max="1" width="7.42578125" style="29" customWidth="1"/>
    <col min="2" max="2" width="31.85546875" style="29" customWidth="1"/>
    <col min="3" max="3" width="5.42578125" style="29" customWidth="1"/>
    <col min="4" max="4" width="7.85546875" style="29" customWidth="1"/>
    <col min="5" max="5" width="6.28515625" style="29" customWidth="1"/>
    <col min="6" max="6" width="4.7109375" style="29" customWidth="1"/>
    <col min="7" max="7" width="4.5703125" style="29" customWidth="1"/>
    <col min="8" max="8" width="8.42578125" style="29" customWidth="1"/>
    <col min="9" max="9" width="10.140625" style="29" customWidth="1"/>
    <col min="10" max="10" width="8.28515625" style="29" customWidth="1"/>
    <col min="11" max="11" width="7.5703125" style="29" customWidth="1"/>
    <col min="12" max="12" width="7.28515625" style="29" customWidth="1"/>
    <col min="13" max="13" width="6.85546875" style="29" customWidth="1"/>
    <col min="14" max="14" width="8.42578125" style="29" customWidth="1"/>
    <col min="15" max="15" width="10.7109375" style="29" customWidth="1"/>
    <col min="16" max="16" width="14.7109375" style="29" customWidth="1"/>
    <col min="17" max="17" width="11" style="29" customWidth="1"/>
    <col min="18" max="18" width="12.140625" style="29" customWidth="1"/>
    <col min="19" max="19" width="11.28515625" style="29" customWidth="1"/>
    <col min="20" max="20" width="16.140625" style="29" customWidth="1"/>
    <col min="21" max="16384" width="9.140625" style="1"/>
  </cols>
  <sheetData>
    <row r="1" spans="1:32" x14ac:dyDescent="0.2">
      <c r="C1" s="35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</row>
    <row r="2" spans="1:32" x14ac:dyDescent="0.2">
      <c r="T2" s="47"/>
    </row>
    <row r="3" spans="1:32" ht="18.75" x14ac:dyDescent="0.3">
      <c r="A3" s="271" t="s">
        <v>334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</row>
    <row r="4" spans="1:32" ht="13.5" thickBot="1" x14ac:dyDescent="0.25"/>
    <row r="5" spans="1:32" s="88" customFormat="1" x14ac:dyDescent="0.2">
      <c r="A5" s="282" t="s">
        <v>88</v>
      </c>
      <c r="B5" s="284" t="s">
        <v>632</v>
      </c>
      <c r="C5" s="287" t="s">
        <v>87</v>
      </c>
      <c r="D5" s="288"/>
      <c r="E5" s="288"/>
      <c r="F5" s="288"/>
      <c r="G5" s="289"/>
      <c r="H5" s="284" t="s">
        <v>86</v>
      </c>
      <c r="I5" s="294" t="s">
        <v>85</v>
      </c>
      <c r="J5" s="276"/>
      <c r="K5" s="276"/>
      <c r="L5" s="276"/>
      <c r="M5" s="276"/>
      <c r="N5" s="276"/>
      <c r="O5" s="294" t="s">
        <v>84</v>
      </c>
      <c r="P5" s="276"/>
      <c r="Q5" s="276"/>
      <c r="R5" s="297"/>
      <c r="S5" s="276" t="s">
        <v>83</v>
      </c>
      <c r="T5" s="277"/>
      <c r="U5" s="87"/>
      <c r="V5" s="87"/>
      <c r="W5" s="87"/>
      <c r="X5" s="87"/>
      <c r="Y5" s="280"/>
      <c r="Z5" s="280"/>
      <c r="AA5" s="280"/>
      <c r="AB5" s="280"/>
      <c r="AC5" s="280"/>
      <c r="AD5" s="280"/>
      <c r="AE5" s="275"/>
      <c r="AF5" s="275"/>
    </row>
    <row r="6" spans="1:32" s="88" customFormat="1" x14ac:dyDescent="0.2">
      <c r="A6" s="283"/>
      <c r="B6" s="285"/>
      <c r="C6" s="290"/>
      <c r="D6" s="291"/>
      <c r="E6" s="291"/>
      <c r="F6" s="291"/>
      <c r="G6" s="292"/>
      <c r="H6" s="293"/>
      <c r="I6" s="295"/>
      <c r="J6" s="296"/>
      <c r="K6" s="296"/>
      <c r="L6" s="296"/>
      <c r="M6" s="296"/>
      <c r="N6" s="296"/>
      <c r="O6" s="295"/>
      <c r="P6" s="296"/>
      <c r="Q6" s="296"/>
      <c r="R6" s="298"/>
      <c r="S6" s="278"/>
      <c r="T6" s="279"/>
      <c r="U6" s="87"/>
      <c r="V6" s="87"/>
      <c r="W6" s="87"/>
      <c r="X6" s="87"/>
      <c r="Y6" s="280"/>
      <c r="Z6" s="280"/>
      <c r="AA6" s="280"/>
      <c r="AB6" s="280"/>
      <c r="AC6" s="280"/>
      <c r="AD6" s="280"/>
      <c r="AE6" s="275"/>
      <c r="AF6" s="275"/>
    </row>
    <row r="7" spans="1:32" s="88" customFormat="1" ht="102.75" thickBot="1" x14ac:dyDescent="0.25">
      <c r="A7" s="283"/>
      <c r="B7" s="286"/>
      <c r="C7" s="89" t="s">
        <v>79</v>
      </c>
      <c r="D7" s="90" t="s">
        <v>78</v>
      </c>
      <c r="E7" s="90" t="s">
        <v>77</v>
      </c>
      <c r="F7" s="90" t="s">
        <v>76</v>
      </c>
      <c r="G7" s="90" t="s">
        <v>75</v>
      </c>
      <c r="H7" s="293"/>
      <c r="I7" s="90" t="s">
        <v>74</v>
      </c>
      <c r="J7" s="90" t="s">
        <v>73</v>
      </c>
      <c r="K7" s="91" t="s">
        <v>67</v>
      </c>
      <c r="L7" s="91" t="s">
        <v>72</v>
      </c>
      <c r="M7" s="91" t="s">
        <v>71</v>
      </c>
      <c r="N7" s="91" t="s">
        <v>70</v>
      </c>
      <c r="O7" s="91" t="s">
        <v>69</v>
      </c>
      <c r="P7" s="91" t="s">
        <v>68</v>
      </c>
      <c r="Q7" s="91" t="s">
        <v>67</v>
      </c>
      <c r="R7" s="91" t="s">
        <v>66</v>
      </c>
      <c r="S7" s="92" t="s">
        <v>64</v>
      </c>
      <c r="T7" s="93" t="s">
        <v>63</v>
      </c>
      <c r="U7" s="94"/>
      <c r="V7" s="94"/>
      <c r="W7" s="94"/>
      <c r="X7" s="94"/>
      <c r="Y7" s="94"/>
      <c r="Z7" s="94"/>
      <c r="AA7" s="94"/>
      <c r="AB7" s="94"/>
      <c r="AC7" s="94"/>
      <c r="AD7" s="94"/>
      <c r="AE7" s="275"/>
      <c r="AF7" s="275"/>
    </row>
    <row r="8" spans="1:32" s="88" customFormat="1" ht="13.5" thickBot="1" x14ac:dyDescent="0.25">
      <c r="A8" s="95">
        <v>1</v>
      </c>
      <c r="B8" s="96">
        <v>2</v>
      </c>
      <c r="C8" s="96">
        <v>3</v>
      </c>
      <c r="D8" s="96">
        <v>4</v>
      </c>
      <c r="E8" s="96">
        <v>5</v>
      </c>
      <c r="F8" s="96">
        <v>6</v>
      </c>
      <c r="G8" s="96">
        <v>7</v>
      </c>
      <c r="H8" s="96">
        <v>8</v>
      </c>
      <c r="I8" s="96">
        <v>9</v>
      </c>
      <c r="J8" s="96">
        <v>10</v>
      </c>
      <c r="K8" s="96">
        <v>11</v>
      </c>
      <c r="L8" s="96">
        <v>12</v>
      </c>
      <c r="M8" s="96">
        <v>13</v>
      </c>
      <c r="N8" s="96">
        <v>14</v>
      </c>
      <c r="O8" s="96">
        <v>15</v>
      </c>
      <c r="P8" s="96">
        <v>16</v>
      </c>
      <c r="Q8" s="96">
        <v>17</v>
      </c>
      <c r="R8" s="96">
        <v>18</v>
      </c>
      <c r="S8" s="97">
        <v>19</v>
      </c>
      <c r="T8" s="98">
        <v>20</v>
      </c>
    </row>
    <row r="9" spans="1:32" ht="25.5" x14ac:dyDescent="0.2">
      <c r="A9" s="101">
        <v>1</v>
      </c>
      <c r="B9" s="67" t="s">
        <v>333</v>
      </c>
      <c r="C9" s="30">
        <v>3</v>
      </c>
      <c r="D9" s="30">
        <v>24</v>
      </c>
      <c r="E9" s="30">
        <v>0</v>
      </c>
      <c r="F9" s="30">
        <v>2</v>
      </c>
      <c r="G9" s="30">
        <v>0</v>
      </c>
      <c r="H9" s="66">
        <v>1959</v>
      </c>
      <c r="I9" s="30">
        <v>1062</v>
      </c>
      <c r="J9" s="66">
        <v>989.5</v>
      </c>
      <c r="K9" s="30">
        <v>753</v>
      </c>
      <c r="L9" s="68">
        <v>372</v>
      </c>
      <c r="M9" s="30">
        <v>0</v>
      </c>
      <c r="N9" s="30">
        <v>73</v>
      </c>
      <c r="O9" s="67" t="s">
        <v>95</v>
      </c>
      <c r="P9" s="67" t="s">
        <v>38</v>
      </c>
      <c r="Q9" s="67" t="s">
        <v>93</v>
      </c>
      <c r="R9" s="67" t="s">
        <v>38</v>
      </c>
      <c r="S9" s="69" t="s">
        <v>332</v>
      </c>
      <c r="T9" s="70" t="s">
        <v>241</v>
      </c>
    </row>
    <row r="10" spans="1:32" x14ac:dyDescent="0.2">
      <c r="A10" s="102">
        <v>2</v>
      </c>
      <c r="B10" s="31" t="s">
        <v>331</v>
      </c>
      <c r="C10" s="32">
        <v>5</v>
      </c>
      <c r="D10" s="57">
        <v>34</v>
      </c>
      <c r="E10" s="32">
        <v>4</v>
      </c>
      <c r="F10" s="32">
        <v>2</v>
      </c>
      <c r="G10" s="32">
        <v>0</v>
      </c>
      <c r="H10" s="32">
        <v>1974</v>
      </c>
      <c r="I10" s="32">
        <v>1960.2</v>
      </c>
      <c r="J10" s="32">
        <v>1556.4</v>
      </c>
      <c r="K10" s="32">
        <v>432</v>
      </c>
      <c r="L10" s="71">
        <v>407</v>
      </c>
      <c r="M10" s="32">
        <v>400</v>
      </c>
      <c r="N10" s="32">
        <v>146.19999999999999</v>
      </c>
      <c r="O10" s="31" t="s">
        <v>218</v>
      </c>
      <c r="P10" s="31" t="s">
        <v>38</v>
      </c>
      <c r="Q10" s="31" t="s">
        <v>93</v>
      </c>
      <c r="R10" s="31" t="s">
        <v>38</v>
      </c>
      <c r="S10" s="72">
        <v>2013</v>
      </c>
      <c r="T10" s="70" t="s">
        <v>241</v>
      </c>
    </row>
    <row r="11" spans="1:32" ht="23.25" customHeight="1" x14ac:dyDescent="0.2">
      <c r="A11" s="101">
        <v>3</v>
      </c>
      <c r="B11" s="31" t="s">
        <v>330</v>
      </c>
      <c r="C11" s="34">
        <v>9</v>
      </c>
      <c r="D11" s="32">
        <v>136</v>
      </c>
      <c r="E11" s="34">
        <v>2</v>
      </c>
      <c r="F11" s="34">
        <v>4</v>
      </c>
      <c r="G11" s="34">
        <v>4</v>
      </c>
      <c r="H11" s="32" t="s">
        <v>329</v>
      </c>
      <c r="I11" s="32">
        <v>9510.4</v>
      </c>
      <c r="J11" s="32">
        <v>8127.6</v>
      </c>
      <c r="K11" s="32">
        <v>1200</v>
      </c>
      <c r="L11" s="71">
        <v>1041</v>
      </c>
      <c r="M11" s="32">
        <v>1036</v>
      </c>
      <c r="N11" s="32">
        <v>992.4</v>
      </c>
      <c r="O11" s="31" t="s">
        <v>218</v>
      </c>
      <c r="P11" s="31" t="s">
        <v>38</v>
      </c>
      <c r="Q11" s="31" t="s">
        <v>237</v>
      </c>
      <c r="R11" s="31" t="s">
        <v>38</v>
      </c>
      <c r="S11" s="73" t="s">
        <v>328</v>
      </c>
      <c r="T11" s="74" t="s">
        <v>327</v>
      </c>
    </row>
    <row r="12" spans="1:32" x14ac:dyDescent="0.2">
      <c r="A12" s="102">
        <v>4</v>
      </c>
      <c r="B12" s="31" t="s">
        <v>326</v>
      </c>
      <c r="C12" s="32">
        <v>9</v>
      </c>
      <c r="D12" s="32">
        <v>54</v>
      </c>
      <c r="E12" s="32">
        <v>0</v>
      </c>
      <c r="F12" s="32">
        <v>1</v>
      </c>
      <c r="G12" s="32">
        <v>1</v>
      </c>
      <c r="H12" s="32">
        <v>1979</v>
      </c>
      <c r="I12" s="32">
        <v>3097.4</v>
      </c>
      <c r="J12" s="32">
        <v>2749</v>
      </c>
      <c r="K12" s="32">
        <v>336</v>
      </c>
      <c r="L12" s="71">
        <v>308</v>
      </c>
      <c r="M12" s="32">
        <v>282.8</v>
      </c>
      <c r="N12" s="32">
        <v>349.9</v>
      </c>
      <c r="O12" s="31" t="s">
        <v>218</v>
      </c>
      <c r="P12" s="31" t="s">
        <v>220</v>
      </c>
      <c r="Q12" s="31" t="s">
        <v>237</v>
      </c>
      <c r="R12" s="31" t="s">
        <v>220</v>
      </c>
      <c r="S12" s="75">
        <v>2002</v>
      </c>
      <c r="T12" s="76" t="s">
        <v>241</v>
      </c>
    </row>
    <row r="13" spans="1:32" x14ac:dyDescent="0.2">
      <c r="A13" s="101">
        <v>5</v>
      </c>
      <c r="B13" s="31" t="s">
        <v>325</v>
      </c>
      <c r="C13" s="32">
        <v>9</v>
      </c>
      <c r="D13" s="32">
        <v>36</v>
      </c>
      <c r="E13" s="32">
        <v>0</v>
      </c>
      <c r="F13" s="32">
        <v>1</v>
      </c>
      <c r="G13" s="32">
        <v>1</v>
      </c>
      <c r="H13" s="32">
        <v>1982</v>
      </c>
      <c r="I13" s="32">
        <v>1990.8</v>
      </c>
      <c r="J13" s="32">
        <v>1755.2</v>
      </c>
      <c r="K13" s="32">
        <v>307</v>
      </c>
      <c r="L13" s="71">
        <v>231</v>
      </c>
      <c r="M13" s="32">
        <v>240</v>
      </c>
      <c r="N13" s="32">
        <v>235.6</v>
      </c>
      <c r="O13" s="31" t="s">
        <v>218</v>
      </c>
      <c r="P13" s="31" t="s">
        <v>220</v>
      </c>
      <c r="Q13" s="31" t="s">
        <v>237</v>
      </c>
      <c r="R13" s="31" t="s">
        <v>220</v>
      </c>
      <c r="S13" s="75">
        <v>2002</v>
      </c>
      <c r="T13" s="76" t="s">
        <v>241</v>
      </c>
    </row>
    <row r="14" spans="1:32" x14ac:dyDescent="0.2">
      <c r="A14" s="102">
        <v>6</v>
      </c>
      <c r="B14" s="31" t="s">
        <v>324</v>
      </c>
      <c r="C14" s="32">
        <v>9</v>
      </c>
      <c r="D14" s="32">
        <v>54</v>
      </c>
      <c r="E14" s="32">
        <v>0</v>
      </c>
      <c r="F14" s="32">
        <v>1</v>
      </c>
      <c r="G14" s="32">
        <v>1</v>
      </c>
      <c r="H14" s="32">
        <v>1980</v>
      </c>
      <c r="I14" s="32">
        <v>3057.2</v>
      </c>
      <c r="J14" s="32">
        <v>2701.1</v>
      </c>
      <c r="K14" s="32">
        <v>336</v>
      </c>
      <c r="L14" s="71">
        <v>336</v>
      </c>
      <c r="M14" s="32">
        <v>282.8</v>
      </c>
      <c r="N14" s="32">
        <v>290.89999999999998</v>
      </c>
      <c r="O14" s="31" t="s">
        <v>218</v>
      </c>
      <c r="P14" s="31" t="s">
        <v>220</v>
      </c>
      <c r="Q14" s="31" t="s">
        <v>237</v>
      </c>
      <c r="R14" s="31" t="s">
        <v>220</v>
      </c>
      <c r="S14" s="75">
        <v>2002</v>
      </c>
      <c r="T14" s="76" t="s">
        <v>241</v>
      </c>
    </row>
    <row r="15" spans="1:32" x14ac:dyDescent="0.2">
      <c r="A15" s="101">
        <v>7</v>
      </c>
      <c r="B15" s="31" t="s">
        <v>323</v>
      </c>
      <c r="C15" s="32">
        <v>9</v>
      </c>
      <c r="D15" s="32">
        <v>36</v>
      </c>
      <c r="E15" s="32">
        <v>0</v>
      </c>
      <c r="F15" s="32">
        <v>1</v>
      </c>
      <c r="G15" s="32">
        <v>1</v>
      </c>
      <c r="H15" s="32">
        <v>2004</v>
      </c>
      <c r="I15" s="32">
        <v>2306.1999999999998</v>
      </c>
      <c r="J15" s="32">
        <v>2081.1</v>
      </c>
      <c r="K15" s="32">
        <v>340</v>
      </c>
      <c r="L15" s="71">
        <v>324</v>
      </c>
      <c r="M15" s="32">
        <v>237.7</v>
      </c>
      <c r="N15" s="32">
        <v>314.89999999999998</v>
      </c>
      <c r="O15" s="31" t="s">
        <v>218</v>
      </c>
      <c r="P15" s="31" t="s">
        <v>38</v>
      </c>
      <c r="Q15" s="31" t="s">
        <v>237</v>
      </c>
      <c r="R15" s="31" t="s">
        <v>220</v>
      </c>
      <c r="S15" s="75">
        <v>2018</v>
      </c>
      <c r="T15" s="77" t="s">
        <v>322</v>
      </c>
    </row>
    <row r="16" spans="1:32" x14ac:dyDescent="0.2">
      <c r="A16" s="102">
        <v>8</v>
      </c>
      <c r="B16" s="31" t="s">
        <v>321</v>
      </c>
      <c r="C16" s="32">
        <v>4</v>
      </c>
      <c r="D16" s="32">
        <v>40</v>
      </c>
      <c r="E16" s="32">
        <v>1</v>
      </c>
      <c r="F16" s="32">
        <v>2</v>
      </c>
      <c r="G16" s="32">
        <v>0</v>
      </c>
      <c r="H16" s="32">
        <v>1981</v>
      </c>
      <c r="I16" s="32">
        <v>1969.5</v>
      </c>
      <c r="J16" s="32">
        <v>16554.099999999999</v>
      </c>
      <c r="K16" s="32">
        <v>802</v>
      </c>
      <c r="L16" s="71" t="s">
        <v>250</v>
      </c>
      <c r="M16" s="32">
        <v>518.6</v>
      </c>
      <c r="N16" s="32">
        <v>164</v>
      </c>
      <c r="O16" s="31" t="s">
        <v>218</v>
      </c>
      <c r="P16" s="31" t="s">
        <v>38</v>
      </c>
      <c r="Q16" s="31" t="s">
        <v>222</v>
      </c>
      <c r="R16" s="31" t="s">
        <v>38</v>
      </c>
      <c r="S16" s="75">
        <v>2019</v>
      </c>
      <c r="T16" s="77" t="s">
        <v>245</v>
      </c>
      <c r="U16" s="2"/>
    </row>
    <row r="17" spans="1:24" x14ac:dyDescent="0.2">
      <c r="A17" s="101">
        <v>9</v>
      </c>
      <c r="B17" s="31" t="s">
        <v>320</v>
      </c>
      <c r="C17" s="32">
        <v>2</v>
      </c>
      <c r="D17" s="32">
        <v>8</v>
      </c>
      <c r="E17" s="32">
        <v>0</v>
      </c>
      <c r="F17" s="32">
        <v>2</v>
      </c>
      <c r="G17" s="32">
        <v>0</v>
      </c>
      <c r="H17" s="32">
        <v>1954</v>
      </c>
      <c r="I17" s="32">
        <v>506.2</v>
      </c>
      <c r="J17" s="32">
        <v>455.4</v>
      </c>
      <c r="K17" s="32">
        <v>560</v>
      </c>
      <c r="L17" s="71">
        <v>319</v>
      </c>
      <c r="M17" s="32">
        <v>0</v>
      </c>
      <c r="N17" s="32">
        <v>51.4</v>
      </c>
      <c r="O17" s="31" t="s">
        <v>218</v>
      </c>
      <c r="P17" s="31" t="s">
        <v>38</v>
      </c>
      <c r="Q17" s="31" t="s">
        <v>93</v>
      </c>
      <c r="R17" s="31" t="s">
        <v>38</v>
      </c>
      <c r="S17" s="75">
        <v>2002</v>
      </c>
      <c r="T17" s="76" t="s">
        <v>241</v>
      </c>
      <c r="U17" s="2"/>
    </row>
    <row r="18" spans="1:24" x14ac:dyDescent="0.2">
      <c r="A18" s="102">
        <v>10</v>
      </c>
      <c r="B18" s="31" t="s">
        <v>319</v>
      </c>
      <c r="C18" s="32">
        <v>2</v>
      </c>
      <c r="D18" s="32">
        <v>8</v>
      </c>
      <c r="E18" s="32">
        <v>0</v>
      </c>
      <c r="F18" s="32">
        <v>2</v>
      </c>
      <c r="G18" s="32">
        <v>0</v>
      </c>
      <c r="H18" s="32">
        <v>1975</v>
      </c>
      <c r="I18" s="32">
        <v>414</v>
      </c>
      <c r="J18" s="32">
        <v>368.5</v>
      </c>
      <c r="K18" s="32">
        <v>440</v>
      </c>
      <c r="L18" s="71">
        <v>210</v>
      </c>
      <c r="M18" s="32">
        <v>0</v>
      </c>
      <c r="N18" s="32">
        <v>45.5</v>
      </c>
      <c r="O18" s="31" t="s">
        <v>218</v>
      </c>
      <c r="P18" s="31" t="s">
        <v>38</v>
      </c>
      <c r="Q18" s="31" t="s">
        <v>93</v>
      </c>
      <c r="R18" s="31" t="s">
        <v>38</v>
      </c>
      <c r="S18" s="75">
        <v>2002</v>
      </c>
      <c r="T18" s="76" t="s">
        <v>241</v>
      </c>
      <c r="U18" s="2"/>
    </row>
    <row r="19" spans="1:24" x14ac:dyDescent="0.2">
      <c r="A19" s="101">
        <v>11</v>
      </c>
      <c r="B19" s="31" t="s">
        <v>318</v>
      </c>
      <c r="C19" s="32">
        <v>2</v>
      </c>
      <c r="D19" s="32">
        <v>8</v>
      </c>
      <c r="E19" s="32">
        <v>0</v>
      </c>
      <c r="F19" s="32">
        <v>1</v>
      </c>
      <c r="G19" s="32">
        <v>0</v>
      </c>
      <c r="H19" s="32">
        <v>1956</v>
      </c>
      <c r="I19" s="32">
        <v>403.5</v>
      </c>
      <c r="J19" s="32">
        <v>380.1</v>
      </c>
      <c r="K19" s="32">
        <v>216</v>
      </c>
      <c r="L19" s="71">
        <v>209</v>
      </c>
      <c r="M19" s="32">
        <v>10</v>
      </c>
      <c r="N19" s="32">
        <v>23.4</v>
      </c>
      <c r="O19" s="31" t="s">
        <v>218</v>
      </c>
      <c r="P19" s="31" t="s">
        <v>38</v>
      </c>
      <c r="Q19" s="31" t="s">
        <v>93</v>
      </c>
      <c r="R19" s="31" t="s">
        <v>38</v>
      </c>
      <c r="S19" s="75">
        <v>2002</v>
      </c>
      <c r="T19" s="76" t="s">
        <v>241</v>
      </c>
      <c r="U19" s="2"/>
    </row>
    <row r="20" spans="1:24" x14ac:dyDescent="0.2">
      <c r="A20" s="102">
        <v>12</v>
      </c>
      <c r="B20" s="31" t="s">
        <v>317</v>
      </c>
      <c r="C20" s="32">
        <v>2</v>
      </c>
      <c r="D20" s="32">
        <v>5</v>
      </c>
      <c r="E20" s="32">
        <v>1</v>
      </c>
      <c r="F20" s="32">
        <v>2</v>
      </c>
      <c r="G20" s="32">
        <v>0</v>
      </c>
      <c r="H20" s="32">
        <v>1956</v>
      </c>
      <c r="I20" s="32">
        <v>694</v>
      </c>
      <c r="J20" s="32">
        <v>292</v>
      </c>
      <c r="K20" s="32">
        <v>728</v>
      </c>
      <c r="L20" s="71">
        <v>201</v>
      </c>
      <c r="M20" s="32">
        <v>0</v>
      </c>
      <c r="N20" s="32">
        <v>42.8</v>
      </c>
      <c r="O20" s="31" t="s">
        <v>218</v>
      </c>
      <c r="P20" s="31" t="s">
        <v>38</v>
      </c>
      <c r="Q20" s="31" t="s">
        <v>93</v>
      </c>
      <c r="R20" s="31" t="s">
        <v>38</v>
      </c>
      <c r="S20" s="31"/>
      <c r="T20" s="77"/>
      <c r="U20" s="2"/>
    </row>
    <row r="21" spans="1:24" x14ac:dyDescent="0.2">
      <c r="A21" s="101">
        <v>13</v>
      </c>
      <c r="B21" s="31" t="s">
        <v>316</v>
      </c>
      <c r="C21" s="32">
        <v>3</v>
      </c>
      <c r="D21" s="32">
        <v>19</v>
      </c>
      <c r="E21" s="32">
        <v>1</v>
      </c>
      <c r="F21" s="32">
        <v>1</v>
      </c>
      <c r="G21" s="32">
        <v>0</v>
      </c>
      <c r="H21" s="32">
        <v>1967</v>
      </c>
      <c r="I21" s="32">
        <v>682.8</v>
      </c>
      <c r="J21" s="32">
        <v>565.44000000000005</v>
      </c>
      <c r="K21" s="32">
        <v>286</v>
      </c>
      <c r="L21" s="71">
        <v>176</v>
      </c>
      <c r="M21" s="32">
        <v>135.5</v>
      </c>
      <c r="N21" s="32">
        <v>41.9</v>
      </c>
      <c r="O21" s="31" t="s">
        <v>218</v>
      </c>
      <c r="P21" s="31" t="s">
        <v>38</v>
      </c>
      <c r="Q21" s="31" t="s">
        <v>93</v>
      </c>
      <c r="R21" s="31" t="s">
        <v>38</v>
      </c>
      <c r="S21" s="31"/>
      <c r="T21" s="77"/>
      <c r="U21" s="2"/>
    </row>
    <row r="22" spans="1:24" ht="51" x14ac:dyDescent="0.2">
      <c r="A22" s="102">
        <v>14</v>
      </c>
      <c r="B22" s="31" t="s">
        <v>315</v>
      </c>
      <c r="C22" s="32">
        <v>9</v>
      </c>
      <c r="D22" s="32">
        <v>107</v>
      </c>
      <c r="E22" s="32">
        <v>0</v>
      </c>
      <c r="F22" s="32">
        <v>3</v>
      </c>
      <c r="G22" s="32">
        <v>3</v>
      </c>
      <c r="H22" s="32">
        <v>1980</v>
      </c>
      <c r="I22" s="32">
        <v>7351</v>
      </c>
      <c r="J22" s="32">
        <v>6518.9</v>
      </c>
      <c r="K22" s="32">
        <v>972</v>
      </c>
      <c r="L22" s="71">
        <v>792</v>
      </c>
      <c r="M22" s="32">
        <v>790</v>
      </c>
      <c r="N22" s="32">
        <v>734.2</v>
      </c>
      <c r="O22" s="31" t="s">
        <v>218</v>
      </c>
      <c r="P22" s="31" t="s">
        <v>220</v>
      </c>
      <c r="Q22" s="31" t="s">
        <v>237</v>
      </c>
      <c r="R22" s="31" t="s">
        <v>220</v>
      </c>
      <c r="S22" s="64" t="s">
        <v>314</v>
      </c>
      <c r="T22" s="74" t="s">
        <v>313</v>
      </c>
      <c r="U22" s="58"/>
      <c r="V22" s="58"/>
      <c r="W22" s="58"/>
      <c r="X22" s="58"/>
    </row>
    <row r="23" spans="1:24" ht="48" customHeight="1" x14ac:dyDescent="0.2">
      <c r="A23" s="101">
        <v>15</v>
      </c>
      <c r="B23" s="31" t="s">
        <v>312</v>
      </c>
      <c r="C23" s="32">
        <v>9</v>
      </c>
      <c r="D23" s="32">
        <v>216</v>
      </c>
      <c r="E23" s="32">
        <v>1</v>
      </c>
      <c r="F23" s="32">
        <v>2</v>
      </c>
      <c r="G23" s="32">
        <v>2</v>
      </c>
      <c r="H23" s="32" t="s">
        <v>311</v>
      </c>
      <c r="I23" s="32">
        <v>8473.9</v>
      </c>
      <c r="J23" s="32">
        <v>6981</v>
      </c>
      <c r="K23" s="32">
        <v>1120</v>
      </c>
      <c r="L23" s="71">
        <v>924</v>
      </c>
      <c r="M23" s="32">
        <v>825</v>
      </c>
      <c r="N23" s="32">
        <v>775.8</v>
      </c>
      <c r="O23" s="31" t="s">
        <v>218</v>
      </c>
      <c r="P23" s="31" t="s">
        <v>220</v>
      </c>
      <c r="Q23" s="31" t="s">
        <v>237</v>
      </c>
      <c r="R23" s="31" t="s">
        <v>220</v>
      </c>
      <c r="S23" s="64" t="s">
        <v>310</v>
      </c>
      <c r="T23" s="74" t="s">
        <v>309</v>
      </c>
      <c r="U23" s="58"/>
      <c r="V23" s="58"/>
      <c r="W23" s="58"/>
      <c r="X23" s="58"/>
    </row>
    <row r="24" spans="1:24" ht="44.25" customHeight="1" x14ac:dyDescent="0.2">
      <c r="A24" s="102">
        <v>16</v>
      </c>
      <c r="B24" s="31" t="s">
        <v>308</v>
      </c>
      <c r="C24" s="32">
        <v>9</v>
      </c>
      <c r="D24" s="32">
        <v>107</v>
      </c>
      <c r="E24" s="32">
        <v>0</v>
      </c>
      <c r="F24" s="32">
        <v>3</v>
      </c>
      <c r="G24" s="32">
        <v>3</v>
      </c>
      <c r="H24" s="32">
        <v>1981</v>
      </c>
      <c r="I24" s="32">
        <v>7375</v>
      </c>
      <c r="J24" s="32">
        <v>6518.5</v>
      </c>
      <c r="K24" s="32">
        <v>972</v>
      </c>
      <c r="L24" s="71">
        <v>790</v>
      </c>
      <c r="M24" s="32">
        <v>788</v>
      </c>
      <c r="N24" s="32">
        <v>670</v>
      </c>
      <c r="O24" s="31" t="s">
        <v>218</v>
      </c>
      <c r="P24" s="31" t="s">
        <v>220</v>
      </c>
      <c r="Q24" s="31" t="s">
        <v>237</v>
      </c>
      <c r="R24" s="31" t="s">
        <v>220</v>
      </c>
      <c r="S24" s="64" t="s">
        <v>307</v>
      </c>
      <c r="T24" s="74" t="s">
        <v>306</v>
      </c>
      <c r="U24" s="58"/>
      <c r="V24" s="58"/>
      <c r="W24" s="58"/>
      <c r="X24" s="58"/>
    </row>
    <row r="25" spans="1:24" ht="33" customHeight="1" x14ac:dyDescent="0.2">
      <c r="A25" s="101">
        <v>17</v>
      </c>
      <c r="B25" s="31" t="s">
        <v>305</v>
      </c>
      <c r="C25" s="32">
        <v>9</v>
      </c>
      <c r="D25" s="32">
        <v>216</v>
      </c>
      <c r="E25" s="32">
        <v>0</v>
      </c>
      <c r="F25" s="32">
        <v>2</v>
      </c>
      <c r="G25" s="32">
        <v>2</v>
      </c>
      <c r="H25" s="32">
        <v>1979</v>
      </c>
      <c r="I25" s="32">
        <v>8591.7000000000007</v>
      </c>
      <c r="J25" s="32">
        <v>6961.8</v>
      </c>
      <c r="K25" s="32">
        <v>1120</v>
      </c>
      <c r="L25" s="71">
        <v>924</v>
      </c>
      <c r="M25" s="32">
        <v>825</v>
      </c>
      <c r="N25" s="32">
        <v>922.4</v>
      </c>
      <c r="O25" s="31" t="s">
        <v>218</v>
      </c>
      <c r="P25" s="31" t="s">
        <v>220</v>
      </c>
      <c r="Q25" s="31" t="s">
        <v>237</v>
      </c>
      <c r="R25" s="31" t="s">
        <v>220</v>
      </c>
      <c r="S25" s="64" t="s">
        <v>304</v>
      </c>
      <c r="T25" s="74" t="s">
        <v>303</v>
      </c>
      <c r="U25" s="58"/>
      <c r="V25" s="58"/>
      <c r="W25" s="58"/>
      <c r="X25" s="58"/>
    </row>
    <row r="26" spans="1:24" ht="33" customHeight="1" x14ac:dyDescent="0.2">
      <c r="A26" s="102">
        <v>18</v>
      </c>
      <c r="B26" s="31" t="s">
        <v>302</v>
      </c>
      <c r="C26" s="32">
        <v>9</v>
      </c>
      <c r="D26" s="32">
        <v>216</v>
      </c>
      <c r="E26" s="32">
        <v>0</v>
      </c>
      <c r="F26" s="32">
        <v>2</v>
      </c>
      <c r="G26" s="32">
        <v>2</v>
      </c>
      <c r="H26" s="32">
        <v>1979</v>
      </c>
      <c r="I26" s="32">
        <v>8547.6</v>
      </c>
      <c r="J26" s="32">
        <v>6935.7</v>
      </c>
      <c r="K26" s="32">
        <v>1120</v>
      </c>
      <c r="L26" s="71">
        <v>924</v>
      </c>
      <c r="M26" s="32">
        <v>825</v>
      </c>
      <c r="N26" s="32">
        <v>922.4</v>
      </c>
      <c r="O26" s="31" t="s">
        <v>218</v>
      </c>
      <c r="P26" s="31" t="s">
        <v>220</v>
      </c>
      <c r="Q26" s="31" t="s">
        <v>237</v>
      </c>
      <c r="R26" s="31" t="s">
        <v>220</v>
      </c>
      <c r="S26" s="64" t="s">
        <v>301</v>
      </c>
      <c r="T26" s="74" t="s">
        <v>300</v>
      </c>
      <c r="U26" s="58"/>
      <c r="V26" s="58"/>
      <c r="W26" s="58"/>
      <c r="X26" s="58"/>
    </row>
    <row r="27" spans="1:24" ht="46.5" customHeight="1" x14ac:dyDescent="0.25">
      <c r="A27" s="101">
        <v>19</v>
      </c>
      <c r="B27" s="31" t="s">
        <v>299</v>
      </c>
      <c r="C27" s="32">
        <v>9</v>
      </c>
      <c r="D27" s="32">
        <v>107</v>
      </c>
      <c r="E27" s="32">
        <v>0</v>
      </c>
      <c r="F27" s="32">
        <v>3</v>
      </c>
      <c r="G27" s="32">
        <v>3</v>
      </c>
      <c r="H27" s="32">
        <v>1989</v>
      </c>
      <c r="I27" s="32">
        <v>7562.3</v>
      </c>
      <c r="J27" s="32">
        <v>6365</v>
      </c>
      <c r="K27" s="32">
        <v>1200</v>
      </c>
      <c r="L27" s="71">
        <v>806</v>
      </c>
      <c r="M27" s="32">
        <v>847</v>
      </c>
      <c r="N27" s="32">
        <v>922.4</v>
      </c>
      <c r="O27" s="31" t="s">
        <v>218</v>
      </c>
      <c r="P27" s="31" t="s">
        <v>220</v>
      </c>
      <c r="Q27" s="31" t="s">
        <v>237</v>
      </c>
      <c r="R27" s="31" t="s">
        <v>220</v>
      </c>
      <c r="S27" s="64" t="s">
        <v>298</v>
      </c>
      <c r="T27" s="74" t="s">
        <v>335</v>
      </c>
      <c r="U27" s="58"/>
      <c r="V27" s="58"/>
      <c r="W27" s="58"/>
      <c r="X27" s="58"/>
    </row>
    <row r="28" spans="1:24" ht="51.75" customHeight="1" x14ac:dyDescent="0.2">
      <c r="A28" s="102">
        <v>20</v>
      </c>
      <c r="B28" s="31" t="s">
        <v>297</v>
      </c>
      <c r="C28" s="32">
        <v>5</v>
      </c>
      <c r="D28" s="32">
        <v>90</v>
      </c>
      <c r="E28" s="32">
        <v>0</v>
      </c>
      <c r="F28" s="32">
        <v>6</v>
      </c>
      <c r="G28" s="32">
        <v>0</v>
      </c>
      <c r="H28" s="32">
        <v>1976</v>
      </c>
      <c r="I28" s="32">
        <v>5065.7</v>
      </c>
      <c r="J28" s="32">
        <v>4593.7</v>
      </c>
      <c r="K28" s="32">
        <v>1111</v>
      </c>
      <c r="L28" s="71">
        <v>988</v>
      </c>
      <c r="M28" s="32">
        <v>980</v>
      </c>
      <c r="N28" s="32">
        <v>472.8</v>
      </c>
      <c r="O28" s="31" t="s">
        <v>218</v>
      </c>
      <c r="P28" s="31" t="s">
        <v>220</v>
      </c>
      <c r="Q28" s="31" t="s">
        <v>296</v>
      </c>
      <c r="R28" s="31" t="s">
        <v>220</v>
      </c>
      <c r="S28" s="64" t="s">
        <v>295</v>
      </c>
      <c r="T28" s="74" t="s">
        <v>294</v>
      </c>
      <c r="U28" s="58"/>
      <c r="V28" s="58"/>
      <c r="W28" s="58"/>
      <c r="X28" s="58"/>
    </row>
    <row r="29" spans="1:24" ht="57" customHeight="1" x14ac:dyDescent="0.2">
      <c r="A29" s="101">
        <v>21</v>
      </c>
      <c r="B29" s="31" t="s">
        <v>293</v>
      </c>
      <c r="C29" s="32">
        <v>5</v>
      </c>
      <c r="D29" s="32">
        <v>90</v>
      </c>
      <c r="E29" s="32">
        <v>0</v>
      </c>
      <c r="F29" s="32">
        <v>6</v>
      </c>
      <c r="G29" s="32">
        <v>0</v>
      </c>
      <c r="H29" s="32">
        <v>1978</v>
      </c>
      <c r="I29" s="32">
        <v>5043.3</v>
      </c>
      <c r="J29" s="32">
        <v>4570</v>
      </c>
      <c r="K29" s="32">
        <v>1111</v>
      </c>
      <c r="L29" s="71">
        <v>988</v>
      </c>
      <c r="M29" s="32">
        <v>980</v>
      </c>
      <c r="N29" s="32">
        <v>472.8</v>
      </c>
      <c r="O29" s="31" t="s">
        <v>218</v>
      </c>
      <c r="P29" s="31" t="s">
        <v>220</v>
      </c>
      <c r="Q29" s="31" t="s">
        <v>222</v>
      </c>
      <c r="R29" s="31" t="s">
        <v>220</v>
      </c>
      <c r="S29" s="64" t="s">
        <v>292</v>
      </c>
      <c r="T29" s="74" t="s">
        <v>291</v>
      </c>
      <c r="U29" s="58"/>
      <c r="V29" s="58"/>
      <c r="W29" s="58"/>
      <c r="X29" s="58"/>
    </row>
    <row r="30" spans="1:24" ht="38.25" x14ac:dyDescent="0.2">
      <c r="A30" s="102">
        <v>22</v>
      </c>
      <c r="B30" s="31" t="s">
        <v>290</v>
      </c>
      <c r="C30" s="32">
        <v>9</v>
      </c>
      <c r="D30" s="32">
        <v>108</v>
      </c>
      <c r="E30" s="32">
        <v>0</v>
      </c>
      <c r="F30" s="32">
        <v>3</v>
      </c>
      <c r="G30" s="32">
        <v>3</v>
      </c>
      <c r="H30" s="32">
        <v>1985</v>
      </c>
      <c r="I30" s="32">
        <v>6462.4</v>
      </c>
      <c r="J30" s="32">
        <v>5748.2</v>
      </c>
      <c r="K30" s="32">
        <v>895</v>
      </c>
      <c r="L30" s="71">
        <v>681</v>
      </c>
      <c r="M30" s="32">
        <v>566.6</v>
      </c>
      <c r="N30" s="32">
        <v>717</v>
      </c>
      <c r="O30" s="31" t="s">
        <v>218</v>
      </c>
      <c r="P30" s="31" t="s">
        <v>220</v>
      </c>
      <c r="Q30" s="31" t="s">
        <v>237</v>
      </c>
      <c r="R30" s="31" t="s">
        <v>220</v>
      </c>
      <c r="S30" s="64" t="s">
        <v>289</v>
      </c>
      <c r="T30" s="74" t="s">
        <v>266</v>
      </c>
      <c r="U30" s="58"/>
      <c r="V30" s="58"/>
      <c r="W30" s="58"/>
      <c r="X30" s="58"/>
    </row>
    <row r="31" spans="1:24" x14ac:dyDescent="0.2">
      <c r="A31" s="101">
        <v>23</v>
      </c>
      <c r="B31" s="31" t="s">
        <v>350</v>
      </c>
      <c r="C31" s="32">
        <v>2</v>
      </c>
      <c r="D31" s="32">
        <v>8</v>
      </c>
      <c r="E31" s="32">
        <v>1</v>
      </c>
      <c r="F31" s="32">
        <v>1</v>
      </c>
      <c r="G31" s="32">
        <v>0</v>
      </c>
      <c r="H31" s="32">
        <v>1961</v>
      </c>
      <c r="I31" s="32">
        <v>397.9</v>
      </c>
      <c r="J31" s="32">
        <v>332.3</v>
      </c>
      <c r="K31" s="32">
        <v>359</v>
      </c>
      <c r="L31" s="71">
        <v>198</v>
      </c>
      <c r="M31" s="32">
        <v>4.9000000000000004</v>
      </c>
      <c r="N31" s="32">
        <v>22</v>
      </c>
      <c r="O31" s="31" t="s">
        <v>95</v>
      </c>
      <c r="P31" s="31" t="s">
        <v>38</v>
      </c>
      <c r="Q31" s="31" t="s">
        <v>93</v>
      </c>
      <c r="R31" s="31" t="s">
        <v>38</v>
      </c>
      <c r="S31" s="57"/>
      <c r="T31" s="74"/>
      <c r="U31" s="58"/>
      <c r="V31" s="58"/>
      <c r="W31" s="58"/>
      <c r="X31" s="58"/>
    </row>
    <row r="32" spans="1:24" ht="12.6" customHeight="1" x14ac:dyDescent="0.2">
      <c r="A32" s="102">
        <v>24</v>
      </c>
      <c r="B32" s="31" t="s">
        <v>351</v>
      </c>
      <c r="C32" s="32">
        <v>9</v>
      </c>
      <c r="D32" s="32">
        <v>196</v>
      </c>
      <c r="E32" s="32">
        <v>1</v>
      </c>
      <c r="F32" s="32">
        <v>1</v>
      </c>
      <c r="G32" s="32">
        <v>2</v>
      </c>
      <c r="H32" s="32">
        <v>1982</v>
      </c>
      <c r="I32" s="32">
        <v>5916.9</v>
      </c>
      <c r="J32" s="32">
        <v>5393.71</v>
      </c>
      <c r="K32" s="32">
        <v>902.5</v>
      </c>
      <c r="L32" s="71">
        <v>649</v>
      </c>
      <c r="M32" s="32">
        <v>655.4</v>
      </c>
      <c r="N32" s="32">
        <v>724</v>
      </c>
      <c r="O32" s="31" t="s">
        <v>218</v>
      </c>
      <c r="P32" s="31" t="s">
        <v>38</v>
      </c>
      <c r="Q32" s="31" t="s">
        <v>237</v>
      </c>
      <c r="R32" s="31" t="s">
        <v>38</v>
      </c>
      <c r="S32" s="80" t="s">
        <v>288</v>
      </c>
      <c r="T32" s="74" t="s">
        <v>287</v>
      </c>
      <c r="U32" s="58"/>
      <c r="V32" s="58"/>
      <c r="W32" s="58"/>
      <c r="X32" s="58"/>
    </row>
    <row r="33" spans="1:24" x14ac:dyDescent="0.2">
      <c r="A33" s="101">
        <v>25</v>
      </c>
      <c r="B33" s="31" t="s">
        <v>352</v>
      </c>
      <c r="C33" s="32">
        <v>9</v>
      </c>
      <c r="D33" s="32">
        <v>108</v>
      </c>
      <c r="E33" s="32">
        <v>0</v>
      </c>
      <c r="F33" s="32">
        <v>3</v>
      </c>
      <c r="G33" s="32">
        <v>3</v>
      </c>
      <c r="H33" s="32">
        <v>1990</v>
      </c>
      <c r="I33" s="32">
        <v>7659.8</v>
      </c>
      <c r="J33" s="32">
        <v>6469.3</v>
      </c>
      <c r="K33" s="32">
        <v>889</v>
      </c>
      <c r="L33" s="71">
        <v>816</v>
      </c>
      <c r="M33" s="32">
        <v>856.2</v>
      </c>
      <c r="N33" s="32">
        <v>969.4</v>
      </c>
      <c r="O33" s="31" t="s">
        <v>218</v>
      </c>
      <c r="P33" s="31" t="s">
        <v>220</v>
      </c>
      <c r="Q33" s="31" t="s">
        <v>237</v>
      </c>
      <c r="R33" s="31" t="s">
        <v>220</v>
      </c>
      <c r="S33" s="80">
        <v>2001</v>
      </c>
      <c r="T33" s="74" t="s">
        <v>241</v>
      </c>
      <c r="U33" s="58"/>
      <c r="V33" s="58"/>
      <c r="W33" s="58"/>
      <c r="X33" s="58"/>
    </row>
    <row r="34" spans="1:24" ht="53.25" customHeight="1" x14ac:dyDescent="0.2">
      <c r="A34" s="102">
        <v>26</v>
      </c>
      <c r="B34" s="31" t="s">
        <v>353</v>
      </c>
      <c r="C34" s="32">
        <v>9</v>
      </c>
      <c r="D34" s="32">
        <v>323</v>
      </c>
      <c r="E34" s="32">
        <v>1</v>
      </c>
      <c r="F34" s="32">
        <v>9</v>
      </c>
      <c r="G34" s="32">
        <v>9</v>
      </c>
      <c r="H34" s="32" t="s">
        <v>286</v>
      </c>
      <c r="I34" s="62">
        <v>21444.7</v>
      </c>
      <c r="J34" s="32">
        <v>18527.599999999999</v>
      </c>
      <c r="K34" s="32">
        <v>2479</v>
      </c>
      <c r="L34" s="71">
        <v>2283</v>
      </c>
      <c r="M34" s="32">
        <v>3010</v>
      </c>
      <c r="N34" s="32">
        <v>2062.6999999999998</v>
      </c>
      <c r="O34" s="31" t="s">
        <v>218</v>
      </c>
      <c r="P34" s="31" t="s">
        <v>220</v>
      </c>
      <c r="Q34" s="31" t="s">
        <v>237</v>
      </c>
      <c r="R34" s="31" t="s">
        <v>220</v>
      </c>
      <c r="S34" s="64" t="s">
        <v>285</v>
      </c>
      <c r="T34" s="74" t="s">
        <v>284</v>
      </c>
      <c r="U34" s="58"/>
      <c r="V34" s="58"/>
      <c r="W34" s="58"/>
      <c r="X34" s="58"/>
    </row>
    <row r="35" spans="1:24" ht="25.5" x14ac:dyDescent="0.2">
      <c r="A35" s="101">
        <v>27</v>
      </c>
      <c r="B35" s="31" t="s">
        <v>354</v>
      </c>
      <c r="C35" s="32">
        <v>9</v>
      </c>
      <c r="D35" s="32">
        <v>108</v>
      </c>
      <c r="E35" s="32">
        <v>0</v>
      </c>
      <c r="F35" s="32">
        <v>3</v>
      </c>
      <c r="G35" s="32">
        <v>3</v>
      </c>
      <c r="H35" s="32">
        <v>1992</v>
      </c>
      <c r="I35" s="32">
        <v>6901.91</v>
      </c>
      <c r="J35" s="32">
        <v>6237.31</v>
      </c>
      <c r="K35" s="32">
        <v>1018</v>
      </c>
      <c r="L35" s="71">
        <v>748</v>
      </c>
      <c r="M35" s="32">
        <v>600</v>
      </c>
      <c r="N35" s="32">
        <v>673.1</v>
      </c>
      <c r="O35" s="31" t="s">
        <v>218</v>
      </c>
      <c r="P35" s="31" t="s">
        <v>38</v>
      </c>
      <c r="Q35" s="31" t="s">
        <v>237</v>
      </c>
      <c r="R35" s="31" t="s">
        <v>38</v>
      </c>
      <c r="S35" s="64" t="s">
        <v>283</v>
      </c>
      <c r="T35" s="74" t="s">
        <v>278</v>
      </c>
      <c r="U35" s="58"/>
      <c r="V35" s="58"/>
      <c r="W35" s="58"/>
      <c r="X35" s="58"/>
    </row>
    <row r="36" spans="1:24" ht="38.25" x14ac:dyDescent="0.2">
      <c r="A36" s="102">
        <v>28</v>
      </c>
      <c r="B36" s="31" t="s">
        <v>355</v>
      </c>
      <c r="C36" s="32">
        <v>10</v>
      </c>
      <c r="D36" s="32">
        <v>159</v>
      </c>
      <c r="E36" s="32">
        <v>1</v>
      </c>
      <c r="F36" s="32">
        <v>4</v>
      </c>
      <c r="G36" s="32">
        <v>4</v>
      </c>
      <c r="H36" s="32">
        <v>1994</v>
      </c>
      <c r="I36" s="62">
        <v>10804.56</v>
      </c>
      <c r="J36" s="32">
        <v>9620.0499999999993</v>
      </c>
      <c r="K36" s="32">
        <v>1465</v>
      </c>
      <c r="L36" s="71">
        <v>1043</v>
      </c>
      <c r="M36" s="32">
        <v>1095.2</v>
      </c>
      <c r="N36" s="32">
        <v>1021.8</v>
      </c>
      <c r="O36" s="31" t="s">
        <v>218</v>
      </c>
      <c r="P36" s="31" t="s">
        <v>220</v>
      </c>
      <c r="Q36" s="31" t="s">
        <v>237</v>
      </c>
      <c r="R36" s="31" t="s">
        <v>220</v>
      </c>
      <c r="S36" s="64" t="s">
        <v>282</v>
      </c>
      <c r="T36" s="74" t="s">
        <v>241</v>
      </c>
      <c r="U36" s="58"/>
      <c r="V36" s="58"/>
      <c r="W36" s="58"/>
      <c r="X36" s="58"/>
    </row>
    <row r="37" spans="1:24" ht="50.25" customHeight="1" x14ac:dyDescent="0.2">
      <c r="A37" s="101">
        <v>29</v>
      </c>
      <c r="B37" s="31" t="s">
        <v>356</v>
      </c>
      <c r="C37" s="33" t="s">
        <v>281</v>
      </c>
      <c r="D37" s="32">
        <v>350</v>
      </c>
      <c r="E37" s="32">
        <v>1</v>
      </c>
      <c r="F37" s="32">
        <v>9</v>
      </c>
      <c r="G37" s="32">
        <v>9</v>
      </c>
      <c r="H37" s="32">
        <v>1990</v>
      </c>
      <c r="I37" s="32">
        <v>23964</v>
      </c>
      <c r="J37" s="32">
        <v>21032.400000000001</v>
      </c>
      <c r="K37" s="32">
        <v>3030</v>
      </c>
      <c r="L37" s="71">
        <v>2369</v>
      </c>
      <c r="M37" s="32">
        <v>3096</v>
      </c>
      <c r="N37" s="32">
        <v>3009.5</v>
      </c>
      <c r="O37" s="31" t="s">
        <v>218</v>
      </c>
      <c r="P37" s="31" t="s">
        <v>220</v>
      </c>
      <c r="Q37" s="31" t="s">
        <v>237</v>
      </c>
      <c r="R37" s="31" t="s">
        <v>220</v>
      </c>
      <c r="S37" s="64" t="s">
        <v>280</v>
      </c>
      <c r="T37" s="74" t="s">
        <v>279</v>
      </c>
      <c r="U37" s="58"/>
      <c r="V37" s="58"/>
      <c r="W37" s="58"/>
      <c r="X37" s="58"/>
    </row>
    <row r="38" spans="1:24" x14ac:dyDescent="0.2">
      <c r="A38" s="102">
        <v>30</v>
      </c>
      <c r="B38" s="31" t="s">
        <v>277</v>
      </c>
      <c r="C38" s="32">
        <v>2</v>
      </c>
      <c r="D38" s="32">
        <v>8</v>
      </c>
      <c r="E38" s="32">
        <v>0</v>
      </c>
      <c r="F38" s="32">
        <v>1</v>
      </c>
      <c r="G38" s="32">
        <v>0</v>
      </c>
      <c r="H38" s="32">
        <v>1963</v>
      </c>
      <c r="I38" s="32">
        <v>397.6</v>
      </c>
      <c r="J38" s="32">
        <v>3738</v>
      </c>
      <c r="K38" s="32">
        <v>278</v>
      </c>
      <c r="L38" s="71">
        <v>209</v>
      </c>
      <c r="M38" s="32">
        <v>0</v>
      </c>
      <c r="N38" s="32">
        <v>23.8</v>
      </c>
      <c r="O38" s="31" t="s">
        <v>218</v>
      </c>
      <c r="P38" s="31" t="s">
        <v>38</v>
      </c>
      <c r="Q38" s="31" t="s">
        <v>93</v>
      </c>
      <c r="R38" s="31" t="s">
        <v>38</v>
      </c>
      <c r="S38" s="80"/>
      <c r="T38" s="74"/>
      <c r="U38" s="58"/>
      <c r="V38" s="58"/>
      <c r="W38" s="58"/>
      <c r="X38" s="58"/>
    </row>
    <row r="39" spans="1:24" ht="25.5" x14ac:dyDescent="0.2">
      <c r="A39" s="101">
        <v>31</v>
      </c>
      <c r="B39" s="78" t="s">
        <v>276</v>
      </c>
      <c r="C39" s="62">
        <v>2</v>
      </c>
      <c r="D39" s="62">
        <v>8</v>
      </c>
      <c r="E39" s="62">
        <v>0</v>
      </c>
      <c r="F39" s="62">
        <v>2</v>
      </c>
      <c r="G39" s="62">
        <v>0</v>
      </c>
      <c r="H39" s="62">
        <v>1973</v>
      </c>
      <c r="I39" s="32">
        <v>571.4</v>
      </c>
      <c r="J39" s="62">
        <v>524.1</v>
      </c>
      <c r="K39" s="62">
        <v>503</v>
      </c>
      <c r="L39" s="79">
        <v>403</v>
      </c>
      <c r="M39" s="62">
        <v>256.3</v>
      </c>
      <c r="N39" s="62">
        <v>47.3</v>
      </c>
      <c r="O39" s="78" t="s">
        <v>218</v>
      </c>
      <c r="P39" s="78" t="s">
        <v>38</v>
      </c>
      <c r="Q39" s="78" t="s">
        <v>93</v>
      </c>
      <c r="R39" s="78" t="s">
        <v>38</v>
      </c>
      <c r="S39" s="80" t="s">
        <v>275</v>
      </c>
      <c r="T39" s="74" t="s">
        <v>239</v>
      </c>
      <c r="U39" s="58"/>
      <c r="V39" s="58"/>
      <c r="W39" s="58"/>
      <c r="X39" s="58"/>
    </row>
    <row r="40" spans="1:24" ht="14.45" customHeight="1" x14ac:dyDescent="0.2">
      <c r="A40" s="102">
        <v>32</v>
      </c>
      <c r="B40" s="78" t="s">
        <v>274</v>
      </c>
      <c r="C40" s="62">
        <v>4</v>
      </c>
      <c r="D40" s="62">
        <v>62</v>
      </c>
      <c r="E40" s="62">
        <v>1</v>
      </c>
      <c r="F40" s="62">
        <v>4</v>
      </c>
      <c r="G40" s="62">
        <v>0</v>
      </c>
      <c r="H40" s="62">
        <v>1965</v>
      </c>
      <c r="I40" s="32">
        <v>3199.7</v>
      </c>
      <c r="J40" s="62">
        <v>2915.4</v>
      </c>
      <c r="K40" s="62">
        <v>1385</v>
      </c>
      <c r="L40" s="79">
        <v>793</v>
      </c>
      <c r="M40" s="62">
        <v>87.1</v>
      </c>
      <c r="N40" s="62">
        <v>195.1</v>
      </c>
      <c r="O40" s="78" t="s">
        <v>218</v>
      </c>
      <c r="P40" s="78" t="s">
        <v>38</v>
      </c>
      <c r="Q40" s="78" t="s">
        <v>222</v>
      </c>
      <c r="R40" s="78" t="s">
        <v>38</v>
      </c>
      <c r="S40" s="81" t="s">
        <v>273</v>
      </c>
      <c r="T40" s="74" t="s">
        <v>272</v>
      </c>
      <c r="U40" s="58"/>
      <c r="V40" s="58"/>
      <c r="W40" s="58"/>
      <c r="X40" s="58"/>
    </row>
    <row r="41" spans="1:24" ht="15.6" customHeight="1" x14ac:dyDescent="0.2">
      <c r="A41" s="101">
        <v>33</v>
      </c>
      <c r="B41" s="78" t="s">
        <v>271</v>
      </c>
      <c r="C41" s="62" t="s">
        <v>235</v>
      </c>
      <c r="D41" s="62">
        <v>48</v>
      </c>
      <c r="E41" s="62">
        <v>1</v>
      </c>
      <c r="F41" s="62">
        <v>3</v>
      </c>
      <c r="G41" s="62">
        <v>0</v>
      </c>
      <c r="H41" s="62">
        <v>1965</v>
      </c>
      <c r="I41" s="32">
        <v>2607</v>
      </c>
      <c r="J41" s="62">
        <v>2189.3000000000002</v>
      </c>
      <c r="K41" s="62">
        <v>1066</v>
      </c>
      <c r="L41" s="79">
        <v>468</v>
      </c>
      <c r="M41" s="62">
        <v>106.7</v>
      </c>
      <c r="N41" s="62">
        <v>171</v>
      </c>
      <c r="O41" s="78" t="s">
        <v>95</v>
      </c>
      <c r="P41" s="78" t="s">
        <v>38</v>
      </c>
      <c r="Q41" s="78" t="s">
        <v>93</v>
      </c>
      <c r="R41" s="78" t="s">
        <v>38</v>
      </c>
      <c r="S41" s="80" t="s">
        <v>270</v>
      </c>
      <c r="T41" s="74" t="s">
        <v>269</v>
      </c>
      <c r="U41" s="58"/>
      <c r="V41" s="58"/>
      <c r="W41" s="58"/>
      <c r="X41" s="58"/>
    </row>
    <row r="42" spans="1:24" ht="16.149999999999999" customHeight="1" x14ac:dyDescent="0.2">
      <c r="A42" s="102">
        <v>34</v>
      </c>
      <c r="B42" s="78" t="s">
        <v>268</v>
      </c>
      <c r="C42" s="62">
        <v>9</v>
      </c>
      <c r="D42" s="62">
        <v>131</v>
      </c>
      <c r="E42" s="62">
        <v>2</v>
      </c>
      <c r="F42" s="62">
        <v>3</v>
      </c>
      <c r="G42" s="62">
        <v>3</v>
      </c>
      <c r="H42" s="62">
        <v>1989</v>
      </c>
      <c r="I42" s="62">
        <v>7237.5</v>
      </c>
      <c r="J42" s="62">
        <v>5798.6</v>
      </c>
      <c r="K42" s="62">
        <v>788.2</v>
      </c>
      <c r="L42" s="79">
        <v>764</v>
      </c>
      <c r="M42" s="62">
        <v>970</v>
      </c>
      <c r="N42" s="62">
        <v>670.9</v>
      </c>
      <c r="O42" s="78" t="s">
        <v>218</v>
      </c>
      <c r="P42" s="78" t="s">
        <v>38</v>
      </c>
      <c r="Q42" s="78" t="s">
        <v>237</v>
      </c>
      <c r="R42" s="78" t="s">
        <v>38</v>
      </c>
      <c r="S42" s="81" t="s">
        <v>267</v>
      </c>
      <c r="T42" s="74" t="s">
        <v>266</v>
      </c>
      <c r="U42" s="58"/>
    </row>
    <row r="43" spans="1:24" ht="14.45" customHeight="1" x14ac:dyDescent="0.25">
      <c r="A43" s="101">
        <v>35</v>
      </c>
      <c r="B43" s="31" t="s">
        <v>265</v>
      </c>
      <c r="C43" s="32">
        <v>5</v>
      </c>
      <c r="D43" s="32">
        <v>96</v>
      </c>
      <c r="E43" s="32">
        <v>4</v>
      </c>
      <c r="F43" s="32">
        <v>6</v>
      </c>
      <c r="G43" s="32">
        <v>0</v>
      </c>
      <c r="H43" s="32">
        <v>1972</v>
      </c>
      <c r="I43" s="32">
        <v>6092</v>
      </c>
      <c r="J43" s="32">
        <v>4597.7</v>
      </c>
      <c r="K43" s="32">
        <v>2137</v>
      </c>
      <c r="L43" s="71">
        <v>1076</v>
      </c>
      <c r="M43" s="32">
        <v>923</v>
      </c>
      <c r="N43" s="32">
        <v>552</v>
      </c>
      <c r="O43" s="31" t="s">
        <v>218</v>
      </c>
      <c r="P43" s="31" t="s">
        <v>38</v>
      </c>
      <c r="Q43" s="31" t="s">
        <v>93</v>
      </c>
      <c r="R43" s="31" t="s">
        <v>38</v>
      </c>
      <c r="S43" s="80" t="s">
        <v>264</v>
      </c>
      <c r="T43" s="74" t="s">
        <v>336</v>
      </c>
      <c r="U43" s="58"/>
    </row>
    <row r="44" spans="1:24" ht="16.149999999999999" customHeight="1" x14ac:dyDescent="0.25">
      <c r="A44" s="102">
        <v>36</v>
      </c>
      <c r="B44" s="78" t="s">
        <v>263</v>
      </c>
      <c r="C44" s="62">
        <v>5</v>
      </c>
      <c r="D44" s="62">
        <v>40</v>
      </c>
      <c r="E44" s="62">
        <v>0</v>
      </c>
      <c r="F44" s="62">
        <v>2</v>
      </c>
      <c r="G44" s="62">
        <v>0</v>
      </c>
      <c r="H44" s="62">
        <v>1968</v>
      </c>
      <c r="I44" s="62"/>
      <c r="J44" s="62">
        <v>1804.8</v>
      </c>
      <c r="K44" s="62">
        <v>690</v>
      </c>
      <c r="L44" s="79">
        <v>444</v>
      </c>
      <c r="M44" s="78">
        <v>384.2</v>
      </c>
      <c r="N44" s="78">
        <v>120.5</v>
      </c>
      <c r="O44" s="78" t="s">
        <v>218</v>
      </c>
      <c r="P44" s="78" t="s">
        <v>38</v>
      </c>
      <c r="Q44" s="78" t="s">
        <v>93</v>
      </c>
      <c r="R44" s="78" t="s">
        <v>38</v>
      </c>
      <c r="S44" s="81" t="s">
        <v>262</v>
      </c>
      <c r="T44" s="74" t="s">
        <v>337</v>
      </c>
      <c r="U44" s="58"/>
    </row>
    <row r="45" spans="1:24" x14ac:dyDescent="0.2">
      <c r="A45" s="101">
        <v>37</v>
      </c>
      <c r="B45" s="31" t="s">
        <v>357</v>
      </c>
      <c r="C45" s="148">
        <v>5</v>
      </c>
      <c r="D45" s="32">
        <v>38</v>
      </c>
      <c r="E45" s="32">
        <v>2</v>
      </c>
      <c r="F45" s="32">
        <v>2</v>
      </c>
      <c r="G45" s="32">
        <v>0</v>
      </c>
      <c r="H45" s="32">
        <v>1968</v>
      </c>
      <c r="I45" s="32">
        <v>1782.6</v>
      </c>
      <c r="J45" s="32">
        <v>1627.5</v>
      </c>
      <c r="K45" s="32">
        <v>432</v>
      </c>
      <c r="L45" s="71">
        <v>390</v>
      </c>
      <c r="M45" s="62">
        <v>370</v>
      </c>
      <c r="N45" s="62">
        <v>155.1</v>
      </c>
      <c r="O45" s="62" t="s">
        <v>218</v>
      </c>
      <c r="P45" s="31" t="s">
        <v>38</v>
      </c>
      <c r="Q45" s="31" t="s">
        <v>93</v>
      </c>
      <c r="R45" s="31" t="s">
        <v>38</v>
      </c>
      <c r="S45" s="75">
        <v>2017.2017000000001</v>
      </c>
      <c r="T45" s="74" t="s">
        <v>261</v>
      </c>
      <c r="U45" s="58"/>
    </row>
    <row r="46" spans="1:24" ht="25.5" x14ac:dyDescent="0.2">
      <c r="A46" s="102">
        <v>38</v>
      </c>
      <c r="B46" s="31" t="s">
        <v>358</v>
      </c>
      <c r="C46" s="32">
        <v>9</v>
      </c>
      <c r="D46" s="32">
        <v>36</v>
      </c>
      <c r="E46" s="32">
        <v>0</v>
      </c>
      <c r="F46" s="32">
        <v>1</v>
      </c>
      <c r="G46" s="32">
        <v>1</v>
      </c>
      <c r="H46" s="32">
        <v>1991</v>
      </c>
      <c r="I46" s="32">
        <v>2335.1</v>
      </c>
      <c r="J46" s="32">
        <v>2108.8000000000002</v>
      </c>
      <c r="K46" s="32">
        <v>312</v>
      </c>
      <c r="L46" s="71">
        <v>254</v>
      </c>
      <c r="M46" s="62">
        <v>243.9</v>
      </c>
      <c r="N46" s="62">
        <v>206</v>
      </c>
      <c r="O46" s="62" t="s">
        <v>218</v>
      </c>
      <c r="P46" s="31" t="s">
        <v>220</v>
      </c>
      <c r="Q46" s="31" t="s">
        <v>237</v>
      </c>
      <c r="R46" s="31" t="s">
        <v>220</v>
      </c>
      <c r="S46" s="75">
        <v>2017.2017000000001</v>
      </c>
      <c r="T46" s="74" t="s">
        <v>260</v>
      </c>
      <c r="U46" s="58"/>
    </row>
    <row r="47" spans="1:24" ht="25.5" x14ac:dyDescent="0.2">
      <c r="A47" s="101">
        <v>39</v>
      </c>
      <c r="B47" s="31" t="s">
        <v>259</v>
      </c>
      <c r="C47" s="32">
        <v>2</v>
      </c>
      <c r="D47" s="32">
        <v>16</v>
      </c>
      <c r="E47" s="32">
        <v>0</v>
      </c>
      <c r="F47" s="32">
        <v>2</v>
      </c>
      <c r="G47" s="32">
        <v>0</v>
      </c>
      <c r="H47" s="32">
        <v>1962</v>
      </c>
      <c r="I47" s="32"/>
      <c r="J47" s="32">
        <v>640.1</v>
      </c>
      <c r="K47" s="32">
        <v>452</v>
      </c>
      <c r="L47" s="71">
        <v>318</v>
      </c>
      <c r="M47" s="32">
        <v>0</v>
      </c>
      <c r="N47" s="32">
        <v>48.1</v>
      </c>
      <c r="O47" s="31" t="s">
        <v>95</v>
      </c>
      <c r="P47" s="31" t="s">
        <v>38</v>
      </c>
      <c r="Q47" s="31" t="s">
        <v>93</v>
      </c>
      <c r="R47" s="31" t="s">
        <v>38</v>
      </c>
      <c r="S47" s="75">
        <v>2016.2017000000001</v>
      </c>
      <c r="T47" s="74" t="s">
        <v>258</v>
      </c>
      <c r="U47" s="58"/>
    </row>
    <row r="48" spans="1:24" ht="13.15" customHeight="1" x14ac:dyDescent="0.2">
      <c r="A48" s="102">
        <v>40</v>
      </c>
      <c r="B48" s="31" t="s">
        <v>257</v>
      </c>
      <c r="C48" s="32">
        <v>3</v>
      </c>
      <c r="D48" s="32">
        <v>24</v>
      </c>
      <c r="E48" s="32">
        <v>0</v>
      </c>
      <c r="F48" s="32">
        <v>2</v>
      </c>
      <c r="G48" s="32">
        <v>0</v>
      </c>
      <c r="H48" s="32">
        <v>1954</v>
      </c>
      <c r="I48" s="32">
        <v>1065</v>
      </c>
      <c r="J48" s="32">
        <v>992.5</v>
      </c>
      <c r="K48" s="32">
        <v>384</v>
      </c>
      <c r="L48" s="71">
        <v>372</v>
      </c>
      <c r="M48" s="32">
        <v>0</v>
      </c>
      <c r="N48" s="32">
        <v>72.2</v>
      </c>
      <c r="O48" s="31" t="s">
        <v>95</v>
      </c>
      <c r="P48" s="31" t="s">
        <v>38</v>
      </c>
      <c r="Q48" s="31" t="s">
        <v>93</v>
      </c>
      <c r="R48" s="31" t="s">
        <v>38</v>
      </c>
      <c r="S48" s="80" t="s">
        <v>256</v>
      </c>
      <c r="T48" s="74" t="s">
        <v>239</v>
      </c>
      <c r="U48" s="58"/>
    </row>
    <row r="49" spans="1:21" x14ac:dyDescent="0.2">
      <c r="A49" s="101">
        <v>41</v>
      </c>
      <c r="B49" s="82" t="s">
        <v>255</v>
      </c>
      <c r="C49" s="32">
        <v>2</v>
      </c>
      <c r="D49" s="32">
        <v>35</v>
      </c>
      <c r="E49" s="32">
        <v>0</v>
      </c>
      <c r="F49" s="32">
        <v>1</v>
      </c>
      <c r="G49" s="32">
        <v>0</v>
      </c>
      <c r="H49" s="32">
        <v>1971</v>
      </c>
      <c r="I49" s="32">
        <v>868.2</v>
      </c>
      <c r="J49" s="32">
        <v>569.6</v>
      </c>
      <c r="K49" s="32">
        <v>718.9</v>
      </c>
      <c r="L49" s="32" t="s">
        <v>250</v>
      </c>
      <c r="M49" s="32">
        <v>0</v>
      </c>
      <c r="N49" s="32" t="s">
        <v>250</v>
      </c>
      <c r="O49" s="31" t="s">
        <v>218</v>
      </c>
      <c r="P49" s="75" t="s">
        <v>38</v>
      </c>
      <c r="Q49" s="31" t="s">
        <v>93</v>
      </c>
      <c r="R49" s="31" t="s">
        <v>38</v>
      </c>
      <c r="S49" s="31"/>
      <c r="T49" s="74"/>
      <c r="U49" s="58"/>
    </row>
    <row r="50" spans="1:21" ht="15" x14ac:dyDescent="0.25">
      <c r="A50" s="102">
        <v>42</v>
      </c>
      <c r="B50" s="82" t="s">
        <v>254</v>
      </c>
      <c r="C50" s="32">
        <v>2</v>
      </c>
      <c r="D50" s="32">
        <v>34</v>
      </c>
      <c r="E50" s="32">
        <v>0</v>
      </c>
      <c r="F50" s="32">
        <v>1</v>
      </c>
      <c r="G50" s="32">
        <v>0</v>
      </c>
      <c r="H50" s="32">
        <v>1972</v>
      </c>
      <c r="I50" s="32">
        <v>871.3</v>
      </c>
      <c r="J50" s="32">
        <v>904.4</v>
      </c>
      <c r="K50" s="32">
        <v>735.8</v>
      </c>
      <c r="L50" s="71">
        <v>410</v>
      </c>
      <c r="M50" s="32">
        <v>0</v>
      </c>
      <c r="N50" s="32">
        <v>26</v>
      </c>
      <c r="O50" s="31" t="s">
        <v>218</v>
      </c>
      <c r="P50" s="31" t="s">
        <v>38</v>
      </c>
      <c r="Q50" s="31" t="s">
        <v>93</v>
      </c>
      <c r="R50" s="31" t="s">
        <v>38</v>
      </c>
      <c r="S50" s="80">
        <v>2008</v>
      </c>
      <c r="T50" s="74" t="s">
        <v>338</v>
      </c>
      <c r="U50" s="58"/>
    </row>
    <row r="51" spans="1:21" x14ac:dyDescent="0.2">
      <c r="A51" s="101">
        <v>43</v>
      </c>
      <c r="B51" s="82" t="s">
        <v>253</v>
      </c>
      <c r="C51" s="32">
        <v>2</v>
      </c>
      <c r="D51" s="32">
        <v>39</v>
      </c>
      <c r="E51" s="32">
        <v>0</v>
      </c>
      <c r="F51" s="32">
        <v>1</v>
      </c>
      <c r="G51" s="32">
        <v>0</v>
      </c>
      <c r="H51" s="32">
        <v>1966</v>
      </c>
      <c r="I51" s="32">
        <v>878.2</v>
      </c>
      <c r="J51" s="32">
        <v>878.2</v>
      </c>
      <c r="K51" s="32">
        <v>716.8</v>
      </c>
      <c r="L51" s="32" t="s">
        <v>250</v>
      </c>
      <c r="M51" s="32">
        <v>0</v>
      </c>
      <c r="N51" s="32" t="s">
        <v>250</v>
      </c>
      <c r="O51" s="31" t="s">
        <v>218</v>
      </c>
      <c r="P51" s="75" t="s">
        <v>38</v>
      </c>
      <c r="Q51" s="31" t="s">
        <v>93</v>
      </c>
      <c r="R51" s="31" t="s">
        <v>38</v>
      </c>
      <c r="S51" s="31"/>
      <c r="T51" s="74"/>
      <c r="U51" s="58"/>
    </row>
    <row r="52" spans="1:21" x14ac:dyDescent="0.2">
      <c r="A52" s="102">
        <v>44</v>
      </c>
      <c r="B52" s="31" t="s">
        <v>252</v>
      </c>
      <c r="C52" s="32">
        <v>2</v>
      </c>
      <c r="D52" s="32">
        <v>16</v>
      </c>
      <c r="E52" s="32">
        <v>0</v>
      </c>
      <c r="F52" s="32">
        <v>2</v>
      </c>
      <c r="G52" s="32">
        <v>0</v>
      </c>
      <c r="H52" s="32">
        <v>1972</v>
      </c>
      <c r="I52" s="32">
        <v>696.6</v>
      </c>
      <c r="J52" s="32">
        <v>647.79999999999995</v>
      </c>
      <c r="K52" s="32">
        <v>530</v>
      </c>
      <c r="L52" s="71">
        <v>363</v>
      </c>
      <c r="M52" s="32">
        <v>0</v>
      </c>
      <c r="N52" s="32">
        <v>48.8</v>
      </c>
      <c r="O52" s="31" t="s">
        <v>218</v>
      </c>
      <c r="P52" s="31" t="s">
        <v>38</v>
      </c>
      <c r="Q52" s="31" t="s">
        <v>93</v>
      </c>
      <c r="R52" s="31" t="s">
        <v>38</v>
      </c>
      <c r="S52" s="80">
        <v>2006</v>
      </c>
      <c r="T52" s="74" t="s">
        <v>245</v>
      </c>
      <c r="U52" s="58"/>
    </row>
    <row r="53" spans="1:21" x14ac:dyDescent="0.2">
      <c r="A53" s="101">
        <v>45</v>
      </c>
      <c r="B53" s="31" t="s">
        <v>251</v>
      </c>
      <c r="C53" s="32">
        <v>2</v>
      </c>
      <c r="D53" s="32">
        <v>8</v>
      </c>
      <c r="E53" s="32">
        <v>0</v>
      </c>
      <c r="F53" s="32">
        <v>1</v>
      </c>
      <c r="G53" s="32">
        <v>0</v>
      </c>
      <c r="H53" s="32">
        <v>1972</v>
      </c>
      <c r="I53" s="32">
        <v>394</v>
      </c>
      <c r="J53" s="32">
        <v>364.4</v>
      </c>
      <c r="K53" s="32">
        <v>349</v>
      </c>
      <c r="L53" s="71">
        <v>200</v>
      </c>
      <c r="M53" s="32">
        <v>0</v>
      </c>
      <c r="N53" s="32">
        <v>29.6</v>
      </c>
      <c r="O53" s="31" t="s">
        <v>218</v>
      </c>
      <c r="P53" s="31" t="s">
        <v>38</v>
      </c>
      <c r="Q53" s="31" t="s">
        <v>93</v>
      </c>
      <c r="R53" s="31" t="s">
        <v>38</v>
      </c>
      <c r="S53" s="57"/>
      <c r="T53" s="74"/>
      <c r="U53" s="58"/>
    </row>
    <row r="54" spans="1:21" ht="13.15" customHeight="1" x14ac:dyDescent="0.2">
      <c r="A54" s="102">
        <v>46</v>
      </c>
      <c r="B54" s="31" t="s">
        <v>249</v>
      </c>
      <c r="C54" s="32">
        <v>3</v>
      </c>
      <c r="D54" s="32">
        <v>24</v>
      </c>
      <c r="E54" s="32">
        <v>0</v>
      </c>
      <c r="F54" s="32">
        <v>2</v>
      </c>
      <c r="G54" s="32">
        <v>0</v>
      </c>
      <c r="H54" s="32">
        <v>1963</v>
      </c>
      <c r="I54" s="32">
        <v>1195.2</v>
      </c>
      <c r="J54" s="32">
        <v>1123.7</v>
      </c>
      <c r="K54" s="32">
        <v>697</v>
      </c>
      <c r="L54" s="71">
        <v>333</v>
      </c>
      <c r="M54" s="32">
        <v>9.6</v>
      </c>
      <c r="N54" s="32">
        <v>71.5</v>
      </c>
      <c r="O54" s="31" t="s">
        <v>95</v>
      </c>
      <c r="P54" s="31" t="s">
        <v>38</v>
      </c>
      <c r="Q54" s="31" t="s">
        <v>93</v>
      </c>
      <c r="R54" s="31" t="s">
        <v>38</v>
      </c>
      <c r="S54" s="80">
        <v>2013</v>
      </c>
      <c r="T54" s="74" t="s">
        <v>248</v>
      </c>
      <c r="U54" s="58"/>
    </row>
    <row r="55" spans="1:21" ht="15" x14ac:dyDescent="0.25">
      <c r="A55" s="101">
        <v>47</v>
      </c>
      <c r="B55" s="31" t="s">
        <v>247</v>
      </c>
      <c r="C55" s="32">
        <v>5</v>
      </c>
      <c r="D55" s="32">
        <v>70</v>
      </c>
      <c r="E55" s="32">
        <v>0</v>
      </c>
      <c r="F55" s="32">
        <v>4</v>
      </c>
      <c r="G55" s="32">
        <v>0</v>
      </c>
      <c r="H55" s="32">
        <v>1975</v>
      </c>
      <c r="I55" s="32">
        <v>3448</v>
      </c>
      <c r="J55" s="32">
        <v>3173.7</v>
      </c>
      <c r="K55" s="32">
        <v>1200</v>
      </c>
      <c r="L55" s="71">
        <v>603</v>
      </c>
      <c r="M55" s="32">
        <v>670</v>
      </c>
      <c r="N55" s="32">
        <v>275.8</v>
      </c>
      <c r="O55" s="31" t="s">
        <v>218</v>
      </c>
      <c r="P55" s="31" t="s">
        <v>38</v>
      </c>
      <c r="Q55" s="31" t="s">
        <v>93</v>
      </c>
      <c r="R55" s="31" t="s">
        <v>38</v>
      </c>
      <c r="S55" s="80">
        <v>2006</v>
      </c>
      <c r="T55" s="74" t="s">
        <v>338</v>
      </c>
      <c r="U55" s="58"/>
    </row>
    <row r="56" spans="1:21" x14ac:dyDescent="0.2">
      <c r="A56" s="102">
        <v>48</v>
      </c>
      <c r="B56" s="187" t="s">
        <v>246</v>
      </c>
      <c r="C56" s="148">
        <v>5</v>
      </c>
      <c r="D56" s="148">
        <v>20</v>
      </c>
      <c r="E56" s="148">
        <v>0</v>
      </c>
      <c r="F56" s="148">
        <v>2</v>
      </c>
      <c r="G56" s="148">
        <v>0</v>
      </c>
      <c r="H56" s="32">
        <v>1972</v>
      </c>
      <c r="I56" s="32">
        <v>1434.7</v>
      </c>
      <c r="J56" s="32">
        <v>1278.7</v>
      </c>
      <c r="K56" s="32">
        <v>550</v>
      </c>
      <c r="L56" s="71">
        <v>272</v>
      </c>
      <c r="M56" s="32">
        <v>292.89999999999998</v>
      </c>
      <c r="N56" s="32">
        <v>150</v>
      </c>
      <c r="O56" s="31" t="s">
        <v>218</v>
      </c>
      <c r="P56" s="31" t="s">
        <v>38</v>
      </c>
      <c r="Q56" s="31" t="s">
        <v>93</v>
      </c>
      <c r="R56" s="31" t="s">
        <v>38</v>
      </c>
      <c r="S56" s="80">
        <v>2016</v>
      </c>
      <c r="T56" s="74" t="s">
        <v>245</v>
      </c>
      <c r="U56" s="58"/>
    </row>
    <row r="57" spans="1:21" ht="14.45" customHeight="1" x14ac:dyDescent="0.2">
      <c r="A57" s="101">
        <v>49</v>
      </c>
      <c r="B57" s="187" t="s">
        <v>345</v>
      </c>
      <c r="C57" s="148">
        <v>5</v>
      </c>
      <c r="D57" s="148">
        <v>36</v>
      </c>
      <c r="E57" s="148">
        <v>2</v>
      </c>
      <c r="F57" s="148">
        <v>2</v>
      </c>
      <c r="G57" s="148">
        <v>0</v>
      </c>
      <c r="H57" s="32">
        <v>1975</v>
      </c>
      <c r="I57" s="32">
        <v>1916.9</v>
      </c>
      <c r="J57" s="32">
        <v>1667.2</v>
      </c>
      <c r="K57" s="32">
        <v>820</v>
      </c>
      <c r="L57" s="71">
        <v>407</v>
      </c>
      <c r="M57" s="32">
        <v>242.7</v>
      </c>
      <c r="N57" s="32">
        <v>118.4</v>
      </c>
      <c r="O57" s="31" t="s">
        <v>95</v>
      </c>
      <c r="P57" s="31" t="s">
        <v>38</v>
      </c>
      <c r="Q57" s="31" t="s">
        <v>93</v>
      </c>
      <c r="R57" s="31" t="s">
        <v>38</v>
      </c>
      <c r="S57" s="80">
        <v>2013.2019</v>
      </c>
      <c r="T57" s="74" t="s">
        <v>244</v>
      </c>
      <c r="U57" s="58"/>
    </row>
    <row r="58" spans="1:21" ht="14.45" customHeight="1" x14ac:dyDescent="0.2">
      <c r="A58" s="102">
        <v>50</v>
      </c>
      <c r="B58" s="188" t="s">
        <v>346</v>
      </c>
      <c r="C58" s="65">
        <v>5</v>
      </c>
      <c r="D58" s="65">
        <v>65</v>
      </c>
      <c r="E58" s="65">
        <v>1</v>
      </c>
      <c r="F58" s="65">
        <v>4</v>
      </c>
      <c r="G58" s="65">
        <v>0</v>
      </c>
      <c r="H58" s="62">
        <v>1975</v>
      </c>
      <c r="I58" s="32">
        <v>3502.9</v>
      </c>
      <c r="J58" s="62">
        <v>2986.6</v>
      </c>
      <c r="K58" s="62">
        <v>1205</v>
      </c>
      <c r="L58" s="79">
        <v>670</v>
      </c>
      <c r="M58" s="62">
        <v>718.9</v>
      </c>
      <c r="N58" s="62">
        <v>273.89999999999998</v>
      </c>
      <c r="O58" s="78" t="s">
        <v>218</v>
      </c>
      <c r="P58" s="78" t="s">
        <v>38</v>
      </c>
      <c r="Q58" s="78" t="s">
        <v>93</v>
      </c>
      <c r="R58" s="78" t="s">
        <v>38</v>
      </c>
      <c r="S58" s="81" t="s">
        <v>243</v>
      </c>
      <c r="T58" s="74" t="s">
        <v>239</v>
      </c>
      <c r="U58" s="58"/>
    </row>
    <row r="59" spans="1:21" ht="11.45" customHeight="1" x14ac:dyDescent="0.2">
      <c r="A59" s="101">
        <v>51</v>
      </c>
      <c r="B59" s="187" t="s">
        <v>347</v>
      </c>
      <c r="C59" s="148">
        <v>5</v>
      </c>
      <c r="D59" s="148">
        <v>24</v>
      </c>
      <c r="E59" s="148">
        <v>2</v>
      </c>
      <c r="F59" s="148">
        <v>4</v>
      </c>
      <c r="G59" s="148">
        <v>0</v>
      </c>
      <c r="H59" s="32">
        <v>1991</v>
      </c>
      <c r="I59" s="32">
        <v>4239</v>
      </c>
      <c r="J59" s="32">
        <v>3783.1</v>
      </c>
      <c r="K59" s="32">
        <v>758</v>
      </c>
      <c r="L59" s="71">
        <v>758</v>
      </c>
      <c r="M59" s="32">
        <v>513.79999999999995</v>
      </c>
      <c r="N59" s="32">
        <v>224.3</v>
      </c>
      <c r="O59" s="31" t="s">
        <v>218</v>
      </c>
      <c r="P59" s="31" t="s">
        <v>38</v>
      </c>
      <c r="Q59" s="31" t="s">
        <v>93</v>
      </c>
      <c r="R59" s="31" t="s">
        <v>38</v>
      </c>
      <c r="S59" s="80" t="s">
        <v>242</v>
      </c>
      <c r="T59" s="74" t="s">
        <v>241</v>
      </c>
      <c r="U59" s="58"/>
    </row>
    <row r="60" spans="1:21" ht="13.9" customHeight="1" x14ac:dyDescent="0.25">
      <c r="A60" s="102">
        <v>52</v>
      </c>
      <c r="B60" s="188" t="s">
        <v>348</v>
      </c>
      <c r="C60" s="65">
        <v>3</v>
      </c>
      <c r="D60" s="65">
        <v>24</v>
      </c>
      <c r="E60" s="65">
        <v>0</v>
      </c>
      <c r="F60" s="65">
        <v>2</v>
      </c>
      <c r="G60" s="65">
        <v>0</v>
      </c>
      <c r="H60" s="62">
        <v>1965</v>
      </c>
      <c r="I60" s="32">
        <v>1025.3</v>
      </c>
      <c r="J60" s="62">
        <v>965.6</v>
      </c>
      <c r="K60" s="62">
        <v>602</v>
      </c>
      <c r="L60" s="79">
        <v>350</v>
      </c>
      <c r="M60" s="62">
        <v>0</v>
      </c>
      <c r="N60" s="62">
        <v>59.7</v>
      </c>
      <c r="O60" s="78" t="s">
        <v>218</v>
      </c>
      <c r="P60" s="78" t="s">
        <v>38</v>
      </c>
      <c r="Q60" s="78" t="s">
        <v>93</v>
      </c>
      <c r="R60" s="78" t="s">
        <v>38</v>
      </c>
      <c r="S60" s="81" t="s">
        <v>240</v>
      </c>
      <c r="T60" s="74" t="s">
        <v>339</v>
      </c>
      <c r="U60" s="58"/>
    </row>
    <row r="61" spans="1:21" ht="12" customHeight="1" x14ac:dyDescent="0.2">
      <c r="A61" s="101">
        <v>53</v>
      </c>
      <c r="B61" s="187" t="s">
        <v>349</v>
      </c>
      <c r="C61" s="148">
        <v>3</v>
      </c>
      <c r="D61" s="148">
        <v>20</v>
      </c>
      <c r="E61" s="148">
        <v>1</v>
      </c>
      <c r="F61" s="148">
        <v>2</v>
      </c>
      <c r="G61" s="148">
        <v>0</v>
      </c>
      <c r="H61" s="32">
        <v>1967</v>
      </c>
      <c r="I61" s="32">
        <v>782.8</v>
      </c>
      <c r="J61" s="32">
        <v>708.7</v>
      </c>
      <c r="K61" s="32">
        <v>526</v>
      </c>
      <c r="L61" s="71">
        <v>319</v>
      </c>
      <c r="M61" s="32">
        <v>73.900000000000006</v>
      </c>
      <c r="N61" s="32">
        <v>74.099999999999994</v>
      </c>
      <c r="O61" s="31" t="s">
        <v>218</v>
      </c>
      <c r="P61" s="31" t="s">
        <v>38</v>
      </c>
      <c r="Q61" s="31" t="s">
        <v>93</v>
      </c>
      <c r="R61" s="31" t="s">
        <v>38</v>
      </c>
      <c r="S61" s="80">
        <v>2014.2017000000001</v>
      </c>
      <c r="T61" s="74" t="s">
        <v>239</v>
      </c>
      <c r="U61" s="58"/>
    </row>
    <row r="62" spans="1:21" x14ac:dyDescent="0.2">
      <c r="A62" s="102">
        <v>54</v>
      </c>
      <c r="B62" s="187" t="s">
        <v>359</v>
      </c>
      <c r="C62" s="148">
        <v>10</v>
      </c>
      <c r="D62" s="148">
        <v>36</v>
      </c>
      <c r="E62" s="148">
        <v>0</v>
      </c>
      <c r="F62" s="148">
        <v>1</v>
      </c>
      <c r="G62" s="148">
        <v>1</v>
      </c>
      <c r="H62" s="32">
        <v>2011</v>
      </c>
      <c r="I62" s="32">
        <v>4360.5</v>
      </c>
      <c r="J62" s="32">
        <v>2721.6</v>
      </c>
      <c r="K62" s="32">
        <v>603.4</v>
      </c>
      <c r="L62" s="71">
        <v>387</v>
      </c>
      <c r="M62" s="32">
        <v>370</v>
      </c>
      <c r="N62" s="32">
        <v>585.79999999999995</v>
      </c>
      <c r="O62" s="31" t="s">
        <v>218</v>
      </c>
      <c r="P62" s="31" t="s">
        <v>38</v>
      </c>
      <c r="Q62" s="31" t="s">
        <v>237</v>
      </c>
      <c r="R62" s="31" t="s">
        <v>38</v>
      </c>
      <c r="S62" s="32"/>
      <c r="T62" s="74"/>
      <c r="U62" s="58"/>
    </row>
    <row r="63" spans="1:21" x14ac:dyDescent="0.2">
      <c r="A63" s="101">
        <v>55</v>
      </c>
      <c r="B63" s="187" t="s">
        <v>238</v>
      </c>
      <c r="C63" s="148">
        <v>2</v>
      </c>
      <c r="D63" s="148">
        <v>16</v>
      </c>
      <c r="E63" s="148">
        <v>0</v>
      </c>
      <c r="F63" s="148">
        <v>2</v>
      </c>
      <c r="G63" s="148">
        <v>0</v>
      </c>
      <c r="H63" s="32">
        <v>1963</v>
      </c>
      <c r="I63" s="32">
        <v>430.8</v>
      </c>
      <c r="J63" s="32">
        <v>579.1</v>
      </c>
      <c r="K63" s="32">
        <v>349</v>
      </c>
      <c r="L63" s="71">
        <v>345</v>
      </c>
      <c r="M63" s="32">
        <v>370</v>
      </c>
      <c r="N63" s="32">
        <v>585.79999999999995</v>
      </c>
      <c r="O63" s="31" t="s">
        <v>218</v>
      </c>
      <c r="P63" s="31" t="s">
        <v>38</v>
      </c>
      <c r="Q63" s="31" t="s">
        <v>237</v>
      </c>
      <c r="R63" s="31" t="s">
        <v>38</v>
      </c>
      <c r="S63" s="32"/>
      <c r="T63" s="74"/>
      <c r="U63" s="58"/>
    </row>
    <row r="64" spans="1:21" ht="15" customHeight="1" x14ac:dyDescent="0.2">
      <c r="A64" s="102">
        <v>56</v>
      </c>
      <c r="B64" s="188" t="s">
        <v>236</v>
      </c>
      <c r="C64" s="65" t="s">
        <v>235</v>
      </c>
      <c r="D64" s="65">
        <v>48</v>
      </c>
      <c r="E64" s="65">
        <v>3</v>
      </c>
      <c r="F64" s="65">
        <v>3</v>
      </c>
      <c r="G64" s="65">
        <v>0</v>
      </c>
      <c r="H64" s="62">
        <v>1964</v>
      </c>
      <c r="I64" s="62">
        <v>2620.1999999999998</v>
      </c>
      <c r="J64" s="62">
        <v>2248.6</v>
      </c>
      <c r="K64" s="62">
        <v>1004</v>
      </c>
      <c r="L64" s="79">
        <v>592</v>
      </c>
      <c r="M64" s="62">
        <v>106.6</v>
      </c>
      <c r="N64" s="62">
        <v>175.7</v>
      </c>
      <c r="O64" s="78" t="s">
        <v>95</v>
      </c>
      <c r="P64" s="78" t="s">
        <v>227</v>
      </c>
      <c r="Q64" s="78" t="s">
        <v>93</v>
      </c>
      <c r="R64" s="78" t="s">
        <v>38</v>
      </c>
      <c r="S64" s="80" t="s">
        <v>234</v>
      </c>
      <c r="T64" s="74" t="s">
        <v>233</v>
      </c>
      <c r="U64" s="58"/>
    </row>
    <row r="65" spans="1:21" x14ac:dyDescent="0.2">
      <c r="A65" s="101">
        <v>57</v>
      </c>
      <c r="B65" s="187" t="s">
        <v>232</v>
      </c>
      <c r="C65" s="148">
        <v>5</v>
      </c>
      <c r="D65" s="148">
        <v>66</v>
      </c>
      <c r="E65" s="148">
        <v>2</v>
      </c>
      <c r="F65" s="148">
        <v>4</v>
      </c>
      <c r="G65" s="148">
        <v>0</v>
      </c>
      <c r="H65" s="32">
        <v>1965</v>
      </c>
      <c r="I65" s="32">
        <v>3451.4</v>
      </c>
      <c r="J65" s="32">
        <v>2996.9</v>
      </c>
      <c r="K65" s="32">
        <v>1207</v>
      </c>
      <c r="L65" s="71">
        <v>683</v>
      </c>
      <c r="M65" s="32">
        <v>17</v>
      </c>
      <c r="N65" s="32">
        <v>273.5</v>
      </c>
      <c r="O65" s="31" t="s">
        <v>95</v>
      </c>
      <c r="P65" s="31" t="s">
        <v>38</v>
      </c>
      <c r="Q65" s="31" t="s">
        <v>93</v>
      </c>
      <c r="R65" s="31" t="s">
        <v>38</v>
      </c>
      <c r="S65" s="80">
        <v>2000.2017000000001</v>
      </c>
      <c r="T65" s="74" t="s">
        <v>231</v>
      </c>
      <c r="U65" s="58"/>
    </row>
    <row r="66" spans="1:21" ht="15.6" customHeight="1" x14ac:dyDescent="0.25">
      <c r="A66" s="102">
        <v>58</v>
      </c>
      <c r="B66" s="188" t="s">
        <v>230</v>
      </c>
      <c r="C66" s="65">
        <v>5</v>
      </c>
      <c r="D66" s="65">
        <v>30</v>
      </c>
      <c r="E66" s="65">
        <v>0</v>
      </c>
      <c r="F66" s="65">
        <v>2</v>
      </c>
      <c r="G66" s="65">
        <v>0</v>
      </c>
      <c r="H66" s="62">
        <v>1968</v>
      </c>
      <c r="I66" s="62">
        <v>1611.1</v>
      </c>
      <c r="J66" s="62">
        <v>1489</v>
      </c>
      <c r="K66" s="62">
        <v>544</v>
      </c>
      <c r="L66" s="79">
        <v>385</v>
      </c>
      <c r="M66" s="78">
        <v>10.1</v>
      </c>
      <c r="N66" s="62">
        <v>122.7</v>
      </c>
      <c r="O66" s="78" t="s">
        <v>218</v>
      </c>
      <c r="P66" s="78" t="s">
        <v>38</v>
      </c>
      <c r="Q66" s="78" t="s">
        <v>93</v>
      </c>
      <c r="R66" s="78" t="s">
        <v>38</v>
      </c>
      <c r="S66" s="80" t="s">
        <v>229</v>
      </c>
      <c r="T66" s="74" t="s">
        <v>340</v>
      </c>
      <c r="U66" s="58"/>
    </row>
    <row r="67" spans="1:21" ht="13.9" customHeight="1" x14ac:dyDescent="0.25">
      <c r="A67" s="101">
        <v>59</v>
      </c>
      <c r="B67" s="187" t="s">
        <v>228</v>
      </c>
      <c r="C67" s="148">
        <v>5</v>
      </c>
      <c r="D67" s="148">
        <v>38</v>
      </c>
      <c r="E67" s="148">
        <v>1</v>
      </c>
      <c r="F67" s="148">
        <v>2</v>
      </c>
      <c r="G67" s="148">
        <v>0</v>
      </c>
      <c r="H67" s="32">
        <v>1966</v>
      </c>
      <c r="I67" s="32">
        <v>1995.4</v>
      </c>
      <c r="J67" s="32">
        <v>1785.3</v>
      </c>
      <c r="K67" s="32">
        <v>699</v>
      </c>
      <c r="L67" s="71">
        <v>370</v>
      </c>
      <c r="M67" s="31">
        <v>396.2</v>
      </c>
      <c r="N67" s="32">
        <v>120.7</v>
      </c>
      <c r="O67" s="31" t="s">
        <v>218</v>
      </c>
      <c r="P67" s="31" t="s">
        <v>227</v>
      </c>
      <c r="Q67" s="78" t="s">
        <v>222</v>
      </c>
      <c r="R67" s="78" t="s">
        <v>38</v>
      </c>
      <c r="S67" s="81" t="s">
        <v>226</v>
      </c>
      <c r="T67" s="74" t="s">
        <v>341</v>
      </c>
      <c r="U67" s="58"/>
    </row>
    <row r="68" spans="1:21" ht="15" customHeight="1" x14ac:dyDescent="0.25">
      <c r="A68" s="102">
        <v>60</v>
      </c>
      <c r="B68" s="187" t="s">
        <v>225</v>
      </c>
      <c r="C68" s="148">
        <v>2</v>
      </c>
      <c r="D68" s="148">
        <v>8</v>
      </c>
      <c r="E68" s="148">
        <v>0</v>
      </c>
      <c r="F68" s="148">
        <v>1</v>
      </c>
      <c r="G68" s="148">
        <v>0</v>
      </c>
      <c r="H68" s="32">
        <v>1960</v>
      </c>
      <c r="I68" s="32">
        <v>393.9</v>
      </c>
      <c r="J68" s="32">
        <v>370</v>
      </c>
      <c r="K68" s="32">
        <v>358</v>
      </c>
      <c r="L68" s="71">
        <v>197</v>
      </c>
      <c r="M68" s="32">
        <v>8.3000000000000007</v>
      </c>
      <c r="N68" s="32">
        <v>23.9</v>
      </c>
      <c r="O68" s="31" t="s">
        <v>218</v>
      </c>
      <c r="P68" s="31" t="s">
        <v>38</v>
      </c>
      <c r="Q68" s="31" t="s">
        <v>93</v>
      </c>
      <c r="R68" s="31" t="s">
        <v>38</v>
      </c>
      <c r="S68" s="80" t="s">
        <v>224</v>
      </c>
      <c r="T68" s="74" t="s">
        <v>342</v>
      </c>
      <c r="U68" s="58"/>
    </row>
    <row r="69" spans="1:21" ht="15" x14ac:dyDescent="0.25">
      <c r="A69" s="101">
        <v>61</v>
      </c>
      <c r="B69" s="31" t="s">
        <v>223</v>
      </c>
      <c r="C69" s="32">
        <v>5</v>
      </c>
      <c r="D69" s="32">
        <v>56</v>
      </c>
      <c r="E69" s="32">
        <v>2</v>
      </c>
      <c r="F69" s="32">
        <v>4</v>
      </c>
      <c r="G69" s="32">
        <v>0</v>
      </c>
      <c r="H69" s="32">
        <v>1971</v>
      </c>
      <c r="I69" s="32">
        <v>3290.2</v>
      </c>
      <c r="J69" s="32">
        <v>2395</v>
      </c>
      <c r="K69" s="32">
        <v>1094</v>
      </c>
      <c r="L69" s="71">
        <v>632</v>
      </c>
      <c r="M69" s="32">
        <v>621</v>
      </c>
      <c r="N69" s="32">
        <v>270</v>
      </c>
      <c r="O69" s="31" t="s">
        <v>218</v>
      </c>
      <c r="P69" s="31" t="s">
        <v>38</v>
      </c>
      <c r="Q69" s="78" t="s">
        <v>222</v>
      </c>
      <c r="R69" s="31" t="s">
        <v>38</v>
      </c>
      <c r="S69" s="80">
        <v>2007.2017000000001</v>
      </c>
      <c r="T69" s="74" t="s">
        <v>343</v>
      </c>
      <c r="U69" s="58"/>
    </row>
    <row r="70" spans="1:21" ht="15" x14ac:dyDescent="0.25">
      <c r="A70" s="102">
        <v>62</v>
      </c>
      <c r="B70" s="31" t="s">
        <v>221</v>
      </c>
      <c r="C70" s="32">
        <v>5</v>
      </c>
      <c r="D70" s="32">
        <v>70</v>
      </c>
      <c r="E70" s="32">
        <v>0</v>
      </c>
      <c r="F70" s="32">
        <v>4</v>
      </c>
      <c r="G70" s="32">
        <v>0</v>
      </c>
      <c r="H70" s="32">
        <v>1969</v>
      </c>
      <c r="I70" s="32">
        <v>3208.9</v>
      </c>
      <c r="J70" s="32">
        <v>2979.7</v>
      </c>
      <c r="K70" s="32">
        <v>1083</v>
      </c>
      <c r="L70" s="71">
        <v>631</v>
      </c>
      <c r="M70" s="32">
        <v>774</v>
      </c>
      <c r="N70" s="32">
        <v>229.2</v>
      </c>
      <c r="O70" s="31" t="s">
        <v>218</v>
      </c>
      <c r="P70" s="31" t="s">
        <v>220</v>
      </c>
      <c r="Q70" s="31" t="s">
        <v>93</v>
      </c>
      <c r="R70" s="31" t="s">
        <v>38</v>
      </c>
      <c r="S70" s="80">
        <v>2007</v>
      </c>
      <c r="T70" s="74" t="s">
        <v>338</v>
      </c>
      <c r="U70" s="58"/>
    </row>
    <row r="71" spans="1:21" ht="14.45" customHeight="1" x14ac:dyDescent="0.25">
      <c r="A71" s="101">
        <v>63</v>
      </c>
      <c r="B71" s="31" t="s">
        <v>219</v>
      </c>
      <c r="C71" s="32">
        <v>3</v>
      </c>
      <c r="D71" s="32">
        <v>12</v>
      </c>
      <c r="E71" s="32">
        <v>0</v>
      </c>
      <c r="F71" s="32">
        <v>1</v>
      </c>
      <c r="G71" s="32">
        <v>0</v>
      </c>
      <c r="H71" s="32">
        <v>1964</v>
      </c>
      <c r="I71" s="32">
        <v>619.29999999999995</v>
      </c>
      <c r="J71" s="32">
        <v>584</v>
      </c>
      <c r="K71" s="32">
        <v>364</v>
      </c>
      <c r="L71" s="71">
        <v>205</v>
      </c>
      <c r="M71" s="32">
        <v>130</v>
      </c>
      <c r="N71" s="32">
        <v>35.1</v>
      </c>
      <c r="O71" s="31" t="s">
        <v>218</v>
      </c>
      <c r="P71" s="31" t="s">
        <v>38</v>
      </c>
      <c r="Q71" s="31" t="s">
        <v>93</v>
      </c>
      <c r="R71" s="31" t="s">
        <v>38</v>
      </c>
      <c r="S71" s="80" t="s">
        <v>217</v>
      </c>
      <c r="T71" s="74" t="s">
        <v>343</v>
      </c>
      <c r="U71" s="58"/>
    </row>
    <row r="72" spans="1:21" ht="13.5" thickBot="1" x14ac:dyDescent="0.25">
      <c r="A72" s="83"/>
      <c r="B72" s="84"/>
      <c r="C72" s="85"/>
      <c r="D72" s="84">
        <f>SUM(D9:D71)</f>
        <v>4273</v>
      </c>
      <c r="E72" s="84"/>
      <c r="F72" s="85"/>
      <c r="G72" s="85">
        <f>SUM(G9:G71)</f>
        <v>61</v>
      </c>
      <c r="H72" s="84"/>
      <c r="I72" s="85">
        <f>SUM(I9:I71)</f>
        <v>237739.57</v>
      </c>
      <c r="J72" s="84">
        <f>SUM(J9:J71)</f>
        <v>225518.61000000004</v>
      </c>
      <c r="K72" s="84"/>
      <c r="L72" s="84"/>
      <c r="M72" s="85"/>
      <c r="N72" s="85"/>
      <c r="O72" s="84"/>
      <c r="P72" s="84"/>
      <c r="Q72" s="84"/>
      <c r="R72" s="84"/>
      <c r="S72" s="84"/>
      <c r="T72" s="103"/>
      <c r="U72" s="58"/>
    </row>
    <row r="74" spans="1:21" x14ac:dyDescent="0.2">
      <c r="B74" s="86"/>
    </row>
  </sheetData>
  <mergeCells count="13">
    <mergeCell ref="H1:T1"/>
    <mergeCell ref="A3:Q3"/>
    <mergeCell ref="A5:A7"/>
    <mergeCell ref="B5:B7"/>
    <mergeCell ref="C5:G6"/>
    <mergeCell ref="H5:H7"/>
    <mergeCell ref="I5:N6"/>
    <mergeCell ref="O5:R6"/>
    <mergeCell ref="AF5:AF7"/>
    <mergeCell ref="S5:T6"/>
    <mergeCell ref="Y5:AA6"/>
    <mergeCell ref="AB5:AD6"/>
    <mergeCell ref="AE5:AE7"/>
  </mergeCells>
  <pageMargins left="0.93" right="0.2" top="0.2" bottom="0.2" header="0.2" footer="0.2"/>
  <pageSetup paperSize="9" scale="66" fitToHeight="0" orientation="landscape" horizontalDpi="300" verticalDpi="300" r:id="rId1"/>
  <headerFooter alignWithMargins="0"/>
  <colBreaks count="1" manualBreakCount="1">
    <brk id="20" max="10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W65"/>
  <sheetViews>
    <sheetView showWhiteSpace="0" view="pageBreakPreview" topLeftCell="A23" zoomScale="80" zoomScaleNormal="80" zoomScaleSheetLayoutView="80" workbookViewId="0">
      <selection activeCell="A14" sqref="A14:A64"/>
    </sheetView>
  </sheetViews>
  <sheetFormatPr defaultRowHeight="12.75" x14ac:dyDescent="0.2"/>
  <cols>
    <col min="1" max="1" width="3.42578125" style="29" customWidth="1"/>
    <col min="2" max="2" width="34.5703125" style="29" bestFit="1" customWidth="1"/>
    <col min="3" max="3" width="5.42578125" style="29" customWidth="1"/>
    <col min="4" max="4" width="5.28515625" style="29" customWidth="1"/>
    <col min="5" max="5" width="6" style="29" customWidth="1"/>
    <col min="6" max="6" width="6.28515625" style="29" customWidth="1"/>
    <col min="7" max="7" width="4.85546875" style="29" customWidth="1"/>
    <col min="8" max="8" width="13.85546875" style="29" customWidth="1"/>
    <col min="9" max="9" width="8.28515625" style="29" customWidth="1"/>
    <col min="10" max="10" width="10" style="29" customWidth="1"/>
    <col min="11" max="11" width="7.7109375" style="29" customWidth="1"/>
    <col min="12" max="12" width="7.28515625" style="29" customWidth="1"/>
    <col min="13" max="13" width="6.7109375" style="29" customWidth="1"/>
    <col min="14" max="14" width="8" style="29" customWidth="1"/>
    <col min="15" max="15" width="7.140625" style="29" customWidth="1"/>
    <col min="16" max="16" width="6.5703125" style="29" customWidth="1"/>
    <col min="17" max="17" width="6.85546875" style="29" customWidth="1"/>
    <col min="18" max="18" width="8.42578125" style="29" customWidth="1"/>
    <col min="19" max="19" width="10.42578125" style="105" customWidth="1"/>
    <col min="20" max="20" width="16" style="29" customWidth="1"/>
    <col min="21" max="21" width="14.7109375" style="29" customWidth="1"/>
    <col min="22" max="16384" width="9.140625" style="1"/>
  </cols>
  <sheetData>
    <row r="1" spans="1:75" ht="21.75" customHeight="1" x14ac:dyDescent="0.3"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</row>
    <row r="2" spans="1:75" ht="12.75" hidden="1" customHeight="1" x14ac:dyDescent="0.3"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</row>
    <row r="3" spans="1:75" ht="16.5" customHeight="1" x14ac:dyDescent="0.3"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</row>
    <row r="4" spans="1:75" ht="12.75" hidden="1" customHeight="1" x14ac:dyDescent="0.3"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</row>
    <row r="5" spans="1:75" s="29" customFormat="1" ht="12.75" hidden="1" customHeight="1" x14ac:dyDescent="0.3"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</row>
    <row r="6" spans="1:75" s="29" customFormat="1" ht="18.75" x14ac:dyDescent="0.3">
      <c r="A6" s="271"/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S6" s="105"/>
    </row>
    <row r="7" spans="1:75" s="29" customFormat="1" ht="18.75" x14ac:dyDescent="0.3">
      <c r="A7" s="186"/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S7" s="105"/>
    </row>
    <row r="8" spans="1:75" s="29" customFormat="1" ht="18.75" x14ac:dyDescent="0.3">
      <c r="A8" s="186"/>
      <c r="B8" s="186"/>
      <c r="C8" s="186"/>
      <c r="D8" s="186"/>
      <c r="E8" s="186"/>
      <c r="F8" s="186"/>
      <c r="G8" s="186"/>
      <c r="H8" s="186"/>
      <c r="I8" s="186"/>
      <c r="J8" s="186" t="s">
        <v>456</v>
      </c>
      <c r="K8" s="186"/>
      <c r="L8" s="186"/>
      <c r="M8" s="186"/>
      <c r="N8" s="186"/>
      <c r="O8" s="186"/>
      <c r="P8" s="186"/>
      <c r="Q8" s="186"/>
      <c r="S8" s="105"/>
    </row>
    <row r="9" spans="1:75" s="29" customFormat="1" ht="18.75" x14ac:dyDescent="0.3">
      <c r="A9" s="186"/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S9" s="105"/>
    </row>
    <row r="10" spans="1:75" s="29" customFormat="1" ht="12.75" customHeight="1" x14ac:dyDescent="0.2">
      <c r="A10" s="299" t="s">
        <v>455</v>
      </c>
      <c r="B10" s="299" t="s">
        <v>641</v>
      </c>
      <c r="C10" s="300" t="s">
        <v>87</v>
      </c>
      <c r="D10" s="300"/>
      <c r="E10" s="300"/>
      <c r="F10" s="300"/>
      <c r="G10" s="300"/>
      <c r="H10" s="299" t="s">
        <v>86</v>
      </c>
      <c r="I10" s="299" t="s">
        <v>454</v>
      </c>
      <c r="J10" s="299"/>
      <c r="K10" s="299"/>
      <c r="L10" s="299"/>
      <c r="M10" s="299"/>
      <c r="N10" s="299"/>
      <c r="O10" s="299" t="s">
        <v>84</v>
      </c>
      <c r="P10" s="299"/>
      <c r="Q10" s="299"/>
      <c r="R10" s="299"/>
      <c r="S10" s="299" t="s">
        <v>453</v>
      </c>
      <c r="T10" s="301"/>
      <c r="U10" s="27"/>
      <c r="V10" s="252"/>
      <c r="W10" s="252"/>
      <c r="X10" s="252"/>
      <c r="Y10" s="252"/>
      <c r="Z10" s="252"/>
      <c r="AA10" s="252"/>
      <c r="AB10" s="249"/>
      <c r="AC10" s="249"/>
      <c r="AD10" s="249"/>
      <c r="AE10" s="249"/>
      <c r="AF10" s="249"/>
      <c r="AG10" s="250"/>
      <c r="AH10" s="250"/>
      <c r="AI10" s="250"/>
      <c r="AJ10" s="250"/>
      <c r="AK10" s="250"/>
      <c r="AL10" s="250"/>
      <c r="AM10" s="251"/>
      <c r="AN10" s="251"/>
      <c r="AO10" s="251"/>
      <c r="AP10" s="251"/>
      <c r="AQ10" s="252"/>
      <c r="AR10" s="252"/>
      <c r="AS10" s="252"/>
      <c r="AT10" s="252"/>
      <c r="AU10" s="252"/>
      <c r="AV10" s="252"/>
      <c r="AW10" s="252"/>
      <c r="AX10" s="252"/>
      <c r="AY10" s="252"/>
      <c r="AZ10" s="252"/>
      <c r="BA10" s="252"/>
      <c r="BB10" s="252"/>
      <c r="BC10" s="252"/>
      <c r="BD10" s="252"/>
      <c r="BE10" s="252"/>
      <c r="BF10" s="252"/>
      <c r="BG10" s="252"/>
      <c r="BH10" s="252"/>
      <c r="BI10" s="252"/>
      <c r="BJ10" s="252"/>
      <c r="BK10" s="252"/>
      <c r="BL10" s="252"/>
      <c r="BM10" s="252"/>
      <c r="BN10" s="252"/>
      <c r="BO10" s="252"/>
      <c r="BP10" s="252"/>
      <c r="BQ10" s="252"/>
      <c r="BR10" s="252"/>
      <c r="BS10" s="247"/>
      <c r="BT10" s="247"/>
      <c r="BU10" s="247"/>
      <c r="BV10" s="247"/>
      <c r="BW10" s="247"/>
    </row>
    <row r="11" spans="1:75" s="29" customFormat="1" ht="21" customHeight="1" x14ac:dyDescent="0.2">
      <c r="A11" s="299"/>
      <c r="B11" s="299"/>
      <c r="C11" s="300"/>
      <c r="D11" s="300"/>
      <c r="E11" s="300"/>
      <c r="F11" s="300"/>
      <c r="G11" s="300"/>
      <c r="H11" s="299"/>
      <c r="I11" s="299"/>
      <c r="J11" s="299"/>
      <c r="K11" s="299"/>
      <c r="L11" s="299"/>
      <c r="M11" s="299"/>
      <c r="N11" s="299"/>
      <c r="O11" s="299"/>
      <c r="P11" s="299"/>
      <c r="Q11" s="299"/>
      <c r="R11" s="299"/>
      <c r="S11" s="301"/>
      <c r="T11" s="301"/>
      <c r="U11" s="27"/>
      <c r="V11" s="252"/>
      <c r="W11" s="252"/>
      <c r="X11" s="252"/>
      <c r="Y11" s="252"/>
      <c r="Z11" s="252"/>
      <c r="AA11" s="252"/>
      <c r="AB11" s="249"/>
      <c r="AC11" s="249"/>
      <c r="AD11" s="249"/>
      <c r="AE11" s="249"/>
      <c r="AF11" s="249"/>
      <c r="AG11" s="250"/>
      <c r="AH11" s="250"/>
      <c r="AI11" s="250"/>
      <c r="AJ11" s="250"/>
      <c r="AK11" s="250"/>
      <c r="AL11" s="250"/>
      <c r="AM11" s="251"/>
      <c r="AN11" s="251"/>
      <c r="AO11" s="251"/>
      <c r="AP11" s="251"/>
      <c r="AQ11" s="252"/>
      <c r="AR11" s="252"/>
      <c r="AS11" s="252"/>
      <c r="AT11" s="252"/>
      <c r="AU11" s="252"/>
      <c r="AV11" s="252"/>
      <c r="AW11" s="252"/>
      <c r="AX11" s="252"/>
      <c r="AY11" s="252"/>
      <c r="AZ11" s="252"/>
      <c r="BA11" s="252"/>
      <c r="BB11" s="252"/>
      <c r="BC11" s="252"/>
      <c r="BD11" s="252"/>
      <c r="BE11" s="252"/>
      <c r="BF11" s="252"/>
      <c r="BG11" s="252"/>
      <c r="BH11" s="252"/>
      <c r="BI11" s="252"/>
      <c r="BJ11" s="252"/>
      <c r="BK11" s="252"/>
      <c r="BL11" s="252"/>
      <c r="BM11" s="252"/>
      <c r="BN11" s="252"/>
      <c r="BO11" s="252"/>
      <c r="BP11" s="252"/>
      <c r="BQ11" s="252"/>
      <c r="BR11" s="252"/>
      <c r="BS11" s="27"/>
      <c r="BT11" s="26"/>
      <c r="BU11" s="27"/>
      <c r="BV11" s="26"/>
      <c r="BW11" s="25"/>
    </row>
    <row r="12" spans="1:75" s="29" customFormat="1" ht="64.5" customHeight="1" x14ac:dyDescent="0.2">
      <c r="A12" s="299"/>
      <c r="B12" s="299"/>
      <c r="C12" s="112" t="s">
        <v>210</v>
      </c>
      <c r="D12" s="113" t="s">
        <v>208</v>
      </c>
      <c r="E12" s="114" t="s">
        <v>207</v>
      </c>
      <c r="F12" s="113" t="s">
        <v>206</v>
      </c>
      <c r="G12" s="113" t="s">
        <v>205</v>
      </c>
      <c r="H12" s="299"/>
      <c r="I12" s="99" t="s">
        <v>204</v>
      </c>
      <c r="J12" s="99" t="s">
        <v>452</v>
      </c>
      <c r="K12" s="115" t="s">
        <v>67</v>
      </c>
      <c r="L12" s="115" t="s">
        <v>72</v>
      </c>
      <c r="M12" s="115" t="s">
        <v>71</v>
      </c>
      <c r="N12" s="99" t="s">
        <v>70</v>
      </c>
      <c r="O12" s="115" t="s">
        <v>69</v>
      </c>
      <c r="P12" s="115" t="s">
        <v>68</v>
      </c>
      <c r="Q12" s="115" t="s">
        <v>67</v>
      </c>
      <c r="R12" s="99" t="s">
        <v>451</v>
      </c>
      <c r="S12" s="116" t="s">
        <v>196</v>
      </c>
      <c r="T12" s="99" t="s">
        <v>195</v>
      </c>
      <c r="U12" s="21"/>
      <c r="V12" s="21"/>
      <c r="W12" s="21"/>
      <c r="X12" s="21"/>
      <c r="Y12" s="21"/>
      <c r="Z12" s="21"/>
      <c r="AA12" s="21"/>
      <c r="AB12" s="249"/>
      <c r="AC12" s="249"/>
      <c r="AD12" s="249"/>
      <c r="AE12" s="249"/>
      <c r="AF12" s="249"/>
      <c r="AG12" s="24"/>
      <c r="AH12" s="24"/>
      <c r="AI12" s="24"/>
      <c r="AJ12" s="24"/>
      <c r="AK12" s="24"/>
      <c r="AL12" s="24"/>
      <c r="AM12" s="23"/>
      <c r="AN12" s="23"/>
      <c r="AO12" s="23"/>
      <c r="AP12" s="23"/>
      <c r="AQ12" s="21"/>
      <c r="AR12" s="21"/>
      <c r="AS12" s="21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1"/>
      <c r="BT12" s="21"/>
      <c r="BU12" s="21"/>
      <c r="BV12" s="21"/>
      <c r="BW12" s="20"/>
    </row>
    <row r="13" spans="1:75" s="29" customFormat="1" x14ac:dyDescent="0.2">
      <c r="A13" s="32">
        <v>1</v>
      </c>
      <c r="B13" s="32">
        <v>2</v>
      </c>
      <c r="C13" s="32">
        <v>3</v>
      </c>
      <c r="D13" s="32">
        <v>4</v>
      </c>
      <c r="E13" s="32">
        <v>5</v>
      </c>
      <c r="F13" s="32">
        <v>6</v>
      </c>
      <c r="G13" s="32">
        <v>7</v>
      </c>
      <c r="H13" s="32">
        <v>8</v>
      </c>
      <c r="I13" s="32">
        <v>9</v>
      </c>
      <c r="J13" s="32">
        <v>10</v>
      </c>
      <c r="K13" s="32">
        <v>11</v>
      </c>
      <c r="L13" s="32">
        <v>12</v>
      </c>
      <c r="M13" s="32">
        <v>13</v>
      </c>
      <c r="N13" s="32">
        <v>14</v>
      </c>
      <c r="O13" s="32">
        <v>15</v>
      </c>
      <c r="P13" s="32">
        <v>16</v>
      </c>
      <c r="Q13" s="32">
        <v>17</v>
      </c>
      <c r="R13" s="32">
        <v>18</v>
      </c>
      <c r="S13" s="56">
        <v>19</v>
      </c>
      <c r="T13" s="99">
        <v>20</v>
      </c>
    </row>
    <row r="14" spans="1:75" s="86" customFormat="1" ht="24" x14ac:dyDescent="0.2">
      <c r="A14" s="100">
        <v>1</v>
      </c>
      <c r="B14" s="78" t="s">
        <v>450</v>
      </c>
      <c r="C14" s="100">
        <v>9</v>
      </c>
      <c r="D14" s="106">
        <v>69</v>
      </c>
      <c r="E14" s="31"/>
      <c r="F14" s="106">
        <v>2</v>
      </c>
      <c r="G14" s="106">
        <v>2</v>
      </c>
      <c r="H14" s="32">
        <v>1988</v>
      </c>
      <c r="I14" s="31">
        <v>4461.8999999999996</v>
      </c>
      <c r="J14" s="31">
        <v>3921.9</v>
      </c>
      <c r="K14" s="31">
        <v>997</v>
      </c>
      <c r="L14" s="31">
        <v>917</v>
      </c>
      <c r="M14" s="31">
        <v>957</v>
      </c>
      <c r="N14" s="31">
        <v>520</v>
      </c>
      <c r="O14" s="31" t="s">
        <v>361</v>
      </c>
      <c r="P14" s="31" t="s">
        <v>94</v>
      </c>
      <c r="Q14" s="31" t="s">
        <v>363</v>
      </c>
      <c r="R14" s="31" t="s">
        <v>38</v>
      </c>
      <c r="S14" s="56" t="s">
        <v>449</v>
      </c>
      <c r="T14" s="111" t="s">
        <v>448</v>
      </c>
    </row>
    <row r="15" spans="1:75" s="86" customFormat="1" x14ac:dyDescent="0.2">
      <c r="A15" s="100">
        <v>2</v>
      </c>
      <c r="B15" s="78" t="s">
        <v>447</v>
      </c>
      <c r="C15" s="100">
        <v>5</v>
      </c>
      <c r="D15" s="100">
        <v>66</v>
      </c>
      <c r="E15" s="31"/>
      <c r="F15" s="100">
        <v>6</v>
      </c>
      <c r="G15" s="106" t="s">
        <v>362</v>
      </c>
      <c r="H15" s="32">
        <v>1976</v>
      </c>
      <c r="I15" s="31">
        <v>4539</v>
      </c>
      <c r="J15" s="31">
        <v>3747.2</v>
      </c>
      <c r="K15" s="31">
        <v>1359</v>
      </c>
      <c r="L15" s="31">
        <v>1319</v>
      </c>
      <c r="M15" s="31">
        <v>1359</v>
      </c>
      <c r="N15" s="31">
        <v>487.4</v>
      </c>
      <c r="O15" s="31" t="s">
        <v>361</v>
      </c>
      <c r="P15" s="31" t="s">
        <v>94</v>
      </c>
      <c r="Q15" s="31" t="s">
        <v>360</v>
      </c>
      <c r="R15" s="31" t="s">
        <v>38</v>
      </c>
      <c r="S15" s="56">
        <v>2019</v>
      </c>
      <c r="T15" s="111" t="s">
        <v>429</v>
      </c>
    </row>
    <row r="16" spans="1:75" s="29" customFormat="1" ht="48" x14ac:dyDescent="0.2">
      <c r="A16" s="100">
        <v>3</v>
      </c>
      <c r="B16" s="78" t="s">
        <v>446</v>
      </c>
      <c r="C16" s="100">
        <v>5</v>
      </c>
      <c r="D16" s="100">
        <v>80</v>
      </c>
      <c r="E16" s="31"/>
      <c r="F16" s="100">
        <v>4</v>
      </c>
      <c r="G16" s="106" t="s">
        <v>362</v>
      </c>
      <c r="H16" s="32">
        <v>1964</v>
      </c>
      <c r="I16" s="31">
        <v>3902</v>
      </c>
      <c r="J16" s="31">
        <v>3614.4</v>
      </c>
      <c r="K16" s="31">
        <v>1208</v>
      </c>
      <c r="L16" s="31">
        <v>802</v>
      </c>
      <c r="M16" s="31">
        <v>810</v>
      </c>
      <c r="N16" s="31">
        <v>287.60000000000002</v>
      </c>
      <c r="O16" s="31" t="s">
        <v>361</v>
      </c>
      <c r="P16" s="31" t="s">
        <v>117</v>
      </c>
      <c r="Q16" s="31" t="s">
        <v>360</v>
      </c>
      <c r="R16" s="31" t="s">
        <v>38</v>
      </c>
      <c r="S16" s="56" t="s">
        <v>445</v>
      </c>
      <c r="T16" s="111" t="s">
        <v>444</v>
      </c>
    </row>
    <row r="17" spans="1:20" s="29" customFormat="1" ht="24" x14ac:dyDescent="0.2">
      <c r="A17" s="100">
        <v>4</v>
      </c>
      <c r="B17" s="78" t="s">
        <v>443</v>
      </c>
      <c r="C17" s="100">
        <v>5</v>
      </c>
      <c r="D17" s="100">
        <v>75</v>
      </c>
      <c r="E17" s="31">
        <v>2</v>
      </c>
      <c r="F17" s="100">
        <v>4</v>
      </c>
      <c r="G17" s="106" t="s">
        <v>362</v>
      </c>
      <c r="H17" s="32">
        <v>1966</v>
      </c>
      <c r="I17" s="31">
        <v>3520.9</v>
      </c>
      <c r="J17" s="31">
        <v>3071.52</v>
      </c>
      <c r="K17" s="31">
        <v>1213</v>
      </c>
      <c r="L17" s="31">
        <v>115</v>
      </c>
      <c r="M17" s="31">
        <v>115</v>
      </c>
      <c r="N17" s="31">
        <v>262.10000000000002</v>
      </c>
      <c r="O17" s="31" t="s">
        <v>361</v>
      </c>
      <c r="P17" s="31" t="s">
        <v>94</v>
      </c>
      <c r="Q17" s="31" t="s">
        <v>360</v>
      </c>
      <c r="R17" s="31" t="s">
        <v>38</v>
      </c>
      <c r="S17" s="56" t="s">
        <v>442</v>
      </c>
      <c r="T17" s="111" t="s">
        <v>441</v>
      </c>
    </row>
    <row r="18" spans="1:20" s="29" customFormat="1" x14ac:dyDescent="0.2">
      <c r="A18" s="100">
        <v>5</v>
      </c>
      <c r="B18" s="78" t="s">
        <v>440</v>
      </c>
      <c r="C18" s="100">
        <v>9</v>
      </c>
      <c r="D18" s="100">
        <v>49</v>
      </c>
      <c r="E18" s="31">
        <v>1</v>
      </c>
      <c r="F18" s="100">
        <v>1</v>
      </c>
      <c r="G18" s="100">
        <v>1</v>
      </c>
      <c r="H18" s="32">
        <v>1977</v>
      </c>
      <c r="I18" s="31">
        <v>2454</v>
      </c>
      <c r="J18" s="31">
        <v>2139.6</v>
      </c>
      <c r="K18" s="31">
        <v>360</v>
      </c>
      <c r="L18" s="31">
        <v>340</v>
      </c>
      <c r="M18" s="31">
        <v>360</v>
      </c>
      <c r="N18" s="31">
        <v>207</v>
      </c>
      <c r="O18" s="31" t="s">
        <v>361</v>
      </c>
      <c r="P18" s="31" t="s">
        <v>94</v>
      </c>
      <c r="Q18" s="31" t="s">
        <v>363</v>
      </c>
      <c r="R18" s="31" t="s">
        <v>38</v>
      </c>
      <c r="S18" s="56">
        <v>2019</v>
      </c>
      <c r="T18" s="111" t="s">
        <v>429</v>
      </c>
    </row>
    <row r="19" spans="1:20" s="29" customFormat="1" ht="14.25" customHeight="1" x14ac:dyDescent="0.2">
      <c r="A19" s="100">
        <v>6</v>
      </c>
      <c r="B19" s="78" t="s">
        <v>439</v>
      </c>
      <c r="C19" s="100">
        <v>5</v>
      </c>
      <c r="D19" s="100">
        <v>78</v>
      </c>
      <c r="E19" s="31">
        <v>1</v>
      </c>
      <c r="F19" s="100">
        <v>4</v>
      </c>
      <c r="G19" s="106" t="s">
        <v>362</v>
      </c>
      <c r="H19" s="32">
        <v>1964</v>
      </c>
      <c r="I19" s="31">
        <v>3453.9</v>
      </c>
      <c r="J19" s="31">
        <v>3211.77</v>
      </c>
      <c r="K19" s="31">
        <v>1205</v>
      </c>
      <c r="L19" s="31"/>
      <c r="M19" s="31">
        <v>40</v>
      </c>
      <c r="N19" s="31">
        <v>240.4</v>
      </c>
      <c r="O19" s="31" t="s">
        <v>361</v>
      </c>
      <c r="P19" s="31" t="s">
        <v>94</v>
      </c>
      <c r="Q19" s="31" t="s">
        <v>360</v>
      </c>
      <c r="R19" s="31" t="s">
        <v>38</v>
      </c>
      <c r="S19" s="56">
        <v>2019</v>
      </c>
      <c r="T19" s="111" t="s">
        <v>429</v>
      </c>
    </row>
    <row r="20" spans="1:20" s="29" customFormat="1" ht="24" x14ac:dyDescent="0.2">
      <c r="A20" s="100">
        <v>7</v>
      </c>
      <c r="B20" s="78" t="s">
        <v>438</v>
      </c>
      <c r="C20" s="100">
        <v>5</v>
      </c>
      <c r="D20" s="100">
        <v>70</v>
      </c>
      <c r="E20" s="31"/>
      <c r="F20" s="100">
        <v>4</v>
      </c>
      <c r="G20" s="106" t="s">
        <v>362</v>
      </c>
      <c r="H20" s="32">
        <v>1973</v>
      </c>
      <c r="I20" s="31">
        <v>3489.7</v>
      </c>
      <c r="J20" s="31">
        <v>3218.8</v>
      </c>
      <c r="K20" s="31">
        <v>926</v>
      </c>
      <c r="L20" s="31">
        <v>843</v>
      </c>
      <c r="M20" s="31">
        <v>850</v>
      </c>
      <c r="N20" s="31">
        <v>275.8</v>
      </c>
      <c r="O20" s="31" t="s">
        <v>361</v>
      </c>
      <c r="P20" s="31" t="s">
        <v>94</v>
      </c>
      <c r="Q20" s="31" t="s">
        <v>360</v>
      </c>
      <c r="R20" s="31" t="s">
        <v>38</v>
      </c>
      <c r="S20" s="56" t="s">
        <v>432</v>
      </c>
      <c r="T20" s="111" t="s">
        <v>437</v>
      </c>
    </row>
    <row r="21" spans="1:20" s="29" customFormat="1" ht="24" x14ac:dyDescent="0.2">
      <c r="A21" s="100">
        <v>8</v>
      </c>
      <c r="B21" s="78" t="s">
        <v>436</v>
      </c>
      <c r="C21" s="100">
        <v>5</v>
      </c>
      <c r="D21" s="100">
        <v>70</v>
      </c>
      <c r="E21" s="31"/>
      <c r="F21" s="100">
        <v>4</v>
      </c>
      <c r="G21" s="106" t="s">
        <v>362</v>
      </c>
      <c r="H21" s="32">
        <v>1973</v>
      </c>
      <c r="I21" s="31">
        <v>3522</v>
      </c>
      <c r="J21" s="31">
        <v>3233.06</v>
      </c>
      <c r="K21" s="31">
        <v>1206</v>
      </c>
      <c r="L21" s="31">
        <v>690</v>
      </c>
      <c r="M21" s="31">
        <v>692.4</v>
      </c>
      <c r="N21" s="31">
        <v>288.10000000000002</v>
      </c>
      <c r="O21" s="31" t="s">
        <v>361</v>
      </c>
      <c r="P21" s="31" t="s">
        <v>94</v>
      </c>
      <c r="Q21" s="31" t="s">
        <v>360</v>
      </c>
      <c r="R21" s="31" t="s">
        <v>38</v>
      </c>
      <c r="S21" s="56" t="s">
        <v>435</v>
      </c>
      <c r="T21" s="111" t="s">
        <v>434</v>
      </c>
    </row>
    <row r="22" spans="1:20" s="29" customFormat="1" ht="48" x14ac:dyDescent="0.2">
      <c r="A22" s="100">
        <v>9</v>
      </c>
      <c r="B22" s="78" t="s">
        <v>433</v>
      </c>
      <c r="C22" s="100">
        <v>5</v>
      </c>
      <c r="D22" s="100">
        <v>88</v>
      </c>
      <c r="E22" s="31">
        <v>1</v>
      </c>
      <c r="F22" s="100">
        <v>6</v>
      </c>
      <c r="G22" s="106" t="s">
        <v>362</v>
      </c>
      <c r="H22" s="32">
        <v>1959</v>
      </c>
      <c r="I22" s="31">
        <v>4280</v>
      </c>
      <c r="J22" s="31">
        <v>3816.2</v>
      </c>
      <c r="K22" s="31">
        <v>1152</v>
      </c>
      <c r="L22" s="31">
        <v>1011</v>
      </c>
      <c r="M22" s="31">
        <v>1030</v>
      </c>
      <c r="N22" s="31">
        <v>307.3</v>
      </c>
      <c r="O22" s="31" t="s">
        <v>361</v>
      </c>
      <c r="P22" s="31" t="s">
        <v>94</v>
      </c>
      <c r="Q22" s="31" t="s">
        <v>360</v>
      </c>
      <c r="R22" s="31" t="s">
        <v>38</v>
      </c>
      <c r="S22" s="56" t="s">
        <v>432</v>
      </c>
      <c r="T22" s="111" t="s">
        <v>431</v>
      </c>
    </row>
    <row r="23" spans="1:20" s="29" customFormat="1" x14ac:dyDescent="0.2">
      <c r="A23" s="100">
        <v>10</v>
      </c>
      <c r="B23" s="78" t="s">
        <v>430</v>
      </c>
      <c r="C23" s="100">
        <v>5</v>
      </c>
      <c r="D23" s="100">
        <v>130</v>
      </c>
      <c r="E23" s="31"/>
      <c r="F23" s="100">
        <v>8</v>
      </c>
      <c r="G23" s="106" t="s">
        <v>362</v>
      </c>
      <c r="H23" s="32">
        <v>1973</v>
      </c>
      <c r="I23" s="31">
        <v>6364.5</v>
      </c>
      <c r="J23" s="31">
        <v>5837.16</v>
      </c>
      <c r="K23" s="31">
        <v>2281</v>
      </c>
      <c r="L23" s="31">
        <v>1294</v>
      </c>
      <c r="M23" s="31">
        <v>1313</v>
      </c>
      <c r="N23" s="31">
        <v>527.20000000000005</v>
      </c>
      <c r="O23" s="31" t="s">
        <v>361</v>
      </c>
      <c r="P23" s="31" t="s">
        <v>94</v>
      </c>
      <c r="Q23" s="31" t="s">
        <v>360</v>
      </c>
      <c r="R23" s="31" t="s">
        <v>38</v>
      </c>
      <c r="S23" s="56">
        <v>2019</v>
      </c>
      <c r="T23" s="111" t="s">
        <v>429</v>
      </c>
    </row>
    <row r="24" spans="1:20" s="29" customFormat="1" ht="16.5" customHeight="1" x14ac:dyDescent="0.2">
      <c r="A24" s="100">
        <v>11</v>
      </c>
      <c r="B24" s="78" t="s">
        <v>428</v>
      </c>
      <c r="C24" s="100">
        <v>5</v>
      </c>
      <c r="D24" s="100">
        <v>46</v>
      </c>
      <c r="E24" s="31">
        <v>2</v>
      </c>
      <c r="F24" s="100">
        <v>1</v>
      </c>
      <c r="G24" s="106" t="s">
        <v>362</v>
      </c>
      <c r="H24" s="32">
        <v>1967</v>
      </c>
      <c r="I24" s="31">
        <v>2099.6</v>
      </c>
      <c r="J24" s="31">
        <v>1816.1</v>
      </c>
      <c r="K24" s="31">
        <v>737</v>
      </c>
      <c r="L24" s="31">
        <v>395</v>
      </c>
      <c r="M24" s="31">
        <v>400</v>
      </c>
      <c r="N24" s="31">
        <v>156</v>
      </c>
      <c r="O24" s="31" t="s">
        <v>361</v>
      </c>
      <c r="P24" s="31" t="s">
        <v>94</v>
      </c>
      <c r="Q24" s="31" t="s">
        <v>360</v>
      </c>
      <c r="R24" s="31" t="s">
        <v>38</v>
      </c>
      <c r="S24" s="56"/>
      <c r="T24" s="111"/>
    </row>
    <row r="25" spans="1:20" x14ac:dyDescent="0.2">
      <c r="A25" s="100">
        <v>12</v>
      </c>
      <c r="B25" s="78" t="s">
        <v>427</v>
      </c>
      <c r="C25" s="100">
        <v>5</v>
      </c>
      <c r="D25" s="100">
        <v>56</v>
      </c>
      <c r="E25" s="31"/>
      <c r="F25" s="100">
        <v>4</v>
      </c>
      <c r="G25" s="106" t="s">
        <v>362</v>
      </c>
      <c r="H25" s="32">
        <v>1969</v>
      </c>
      <c r="I25" s="31">
        <v>3692.3</v>
      </c>
      <c r="J25" s="31">
        <v>2707.7</v>
      </c>
      <c r="K25" s="31">
        <v>975</v>
      </c>
      <c r="L25" s="31">
        <v>908</v>
      </c>
      <c r="M25" s="31">
        <v>916</v>
      </c>
      <c r="N25" s="31">
        <v>220.5</v>
      </c>
      <c r="O25" s="31" t="s">
        <v>361</v>
      </c>
      <c r="P25" s="31" t="s">
        <v>94</v>
      </c>
      <c r="Q25" s="31" t="s">
        <v>360</v>
      </c>
      <c r="R25" s="31" t="s">
        <v>38</v>
      </c>
      <c r="S25" s="56">
        <v>2015</v>
      </c>
      <c r="T25" s="111" t="s">
        <v>426</v>
      </c>
    </row>
    <row r="26" spans="1:20" ht="36" x14ac:dyDescent="0.2">
      <c r="A26" s="100">
        <v>13</v>
      </c>
      <c r="B26" s="78" t="s">
        <v>425</v>
      </c>
      <c r="C26" s="100">
        <v>5</v>
      </c>
      <c r="D26" s="100">
        <v>100</v>
      </c>
      <c r="E26" s="31"/>
      <c r="F26" s="100">
        <v>6</v>
      </c>
      <c r="G26" s="106" t="s">
        <v>362</v>
      </c>
      <c r="H26" s="32">
        <v>1971</v>
      </c>
      <c r="I26" s="31">
        <v>4942.8</v>
      </c>
      <c r="J26" s="31">
        <v>4548.6000000000004</v>
      </c>
      <c r="K26" s="31">
        <v>1315</v>
      </c>
      <c r="L26" s="31">
        <v>1184</v>
      </c>
      <c r="M26" s="31">
        <v>1200</v>
      </c>
      <c r="N26" s="31">
        <v>397.5</v>
      </c>
      <c r="O26" s="31" t="s">
        <v>361</v>
      </c>
      <c r="P26" s="31" t="s">
        <v>94</v>
      </c>
      <c r="Q26" s="31" t="s">
        <v>360</v>
      </c>
      <c r="R26" s="31" t="s">
        <v>38</v>
      </c>
      <c r="S26" s="56" t="s">
        <v>424</v>
      </c>
      <c r="T26" s="111" t="s">
        <v>423</v>
      </c>
    </row>
    <row r="27" spans="1:20" x14ac:dyDescent="0.2">
      <c r="A27" s="100">
        <v>14</v>
      </c>
      <c r="B27" s="78" t="s">
        <v>422</v>
      </c>
      <c r="C27" s="100">
        <v>5</v>
      </c>
      <c r="D27" s="100">
        <v>66</v>
      </c>
      <c r="E27" s="31"/>
      <c r="F27" s="100">
        <v>4</v>
      </c>
      <c r="G27" s="106" t="s">
        <v>362</v>
      </c>
      <c r="H27" s="63">
        <v>1965</v>
      </c>
      <c r="I27" s="31">
        <v>3516.1</v>
      </c>
      <c r="J27" s="31">
        <v>2678.3</v>
      </c>
      <c r="K27" s="31">
        <v>1210</v>
      </c>
      <c r="L27" s="31">
        <v>856</v>
      </c>
      <c r="M27" s="31">
        <v>864.3</v>
      </c>
      <c r="N27" s="31">
        <v>243.1</v>
      </c>
      <c r="O27" s="31" t="s">
        <v>361</v>
      </c>
      <c r="P27" s="31" t="s">
        <v>94</v>
      </c>
      <c r="Q27" s="31" t="s">
        <v>360</v>
      </c>
      <c r="R27" s="31" t="s">
        <v>38</v>
      </c>
      <c r="S27" s="56"/>
      <c r="T27" s="111"/>
    </row>
    <row r="28" spans="1:20" x14ac:dyDescent="0.2">
      <c r="A28" s="100">
        <v>15</v>
      </c>
      <c r="B28" s="78" t="s">
        <v>421</v>
      </c>
      <c r="C28" s="100">
        <v>5</v>
      </c>
      <c r="D28" s="100">
        <v>79</v>
      </c>
      <c r="E28" s="31"/>
      <c r="F28" s="100">
        <v>4</v>
      </c>
      <c r="G28" s="106" t="s">
        <v>362</v>
      </c>
      <c r="H28" s="63">
        <v>1965</v>
      </c>
      <c r="I28" s="31">
        <v>3554.9</v>
      </c>
      <c r="J28" s="31">
        <v>3320.31</v>
      </c>
      <c r="K28" s="31">
        <v>1214</v>
      </c>
      <c r="L28" s="31">
        <v>859</v>
      </c>
      <c r="M28" s="31">
        <v>867.3</v>
      </c>
      <c r="N28" s="31">
        <v>242.8</v>
      </c>
      <c r="O28" s="31" t="s">
        <v>361</v>
      </c>
      <c r="P28" s="31" t="s">
        <v>94</v>
      </c>
      <c r="Q28" s="31" t="s">
        <v>360</v>
      </c>
      <c r="R28" s="31" t="s">
        <v>38</v>
      </c>
      <c r="S28" s="56"/>
      <c r="T28" s="111"/>
    </row>
    <row r="29" spans="1:20" x14ac:dyDescent="0.2">
      <c r="A29" s="100">
        <v>16</v>
      </c>
      <c r="B29" s="107" t="s">
        <v>420</v>
      </c>
      <c r="C29" s="32">
        <v>5</v>
      </c>
      <c r="D29" s="108">
        <v>125</v>
      </c>
      <c r="E29" s="108"/>
      <c r="F29" s="32">
        <v>3</v>
      </c>
      <c r="G29" s="108" t="s">
        <v>91</v>
      </c>
      <c r="H29" s="32">
        <v>1962</v>
      </c>
      <c r="I29" s="108">
        <v>3125.8</v>
      </c>
      <c r="J29" s="108">
        <v>2869</v>
      </c>
      <c r="K29" s="108">
        <v>295</v>
      </c>
      <c r="L29" s="108" t="s">
        <v>91</v>
      </c>
      <c r="M29" s="108" t="s">
        <v>91</v>
      </c>
      <c r="N29" s="108">
        <v>269.8</v>
      </c>
      <c r="O29" s="108" t="s">
        <v>361</v>
      </c>
      <c r="P29" s="108" t="s">
        <v>94</v>
      </c>
      <c r="Q29" s="108" t="s">
        <v>363</v>
      </c>
      <c r="R29" s="108" t="s">
        <v>38</v>
      </c>
      <c r="S29" s="56">
        <v>2018</v>
      </c>
      <c r="T29" s="111" t="s">
        <v>419</v>
      </c>
    </row>
    <row r="30" spans="1:20" ht="36" x14ac:dyDescent="0.2">
      <c r="A30" s="100">
        <v>17</v>
      </c>
      <c r="B30" s="78" t="s">
        <v>418</v>
      </c>
      <c r="C30" s="100">
        <v>5</v>
      </c>
      <c r="D30" s="100">
        <v>328</v>
      </c>
      <c r="E30" s="31"/>
      <c r="F30" s="100">
        <v>6</v>
      </c>
      <c r="G30" s="106" t="s">
        <v>362</v>
      </c>
      <c r="H30" s="63">
        <v>1964</v>
      </c>
      <c r="I30" s="31">
        <v>6128</v>
      </c>
      <c r="J30" s="31">
        <v>5739.1</v>
      </c>
      <c r="K30" s="31">
        <v>1570</v>
      </c>
      <c r="L30" s="31" t="s">
        <v>91</v>
      </c>
      <c r="M30" s="31">
        <v>54.7</v>
      </c>
      <c r="N30" s="31">
        <v>369</v>
      </c>
      <c r="O30" s="31" t="s">
        <v>361</v>
      </c>
      <c r="P30" s="31" t="s">
        <v>94</v>
      </c>
      <c r="Q30" s="31" t="s">
        <v>363</v>
      </c>
      <c r="R30" s="31" t="s">
        <v>38</v>
      </c>
      <c r="S30" s="56" t="s">
        <v>417</v>
      </c>
      <c r="T30" s="111" t="s">
        <v>416</v>
      </c>
    </row>
    <row r="31" spans="1:20" x14ac:dyDescent="0.2">
      <c r="A31" s="100">
        <v>18</v>
      </c>
      <c r="B31" s="78" t="s">
        <v>415</v>
      </c>
      <c r="C31" s="100">
        <v>5</v>
      </c>
      <c r="D31" s="100">
        <v>70</v>
      </c>
      <c r="E31" s="31"/>
      <c r="F31" s="100">
        <v>4</v>
      </c>
      <c r="G31" s="106" t="s">
        <v>362</v>
      </c>
      <c r="H31" s="63">
        <v>1967</v>
      </c>
      <c r="I31" s="31">
        <v>3491.7</v>
      </c>
      <c r="J31" s="31">
        <v>3224.81</v>
      </c>
      <c r="K31" s="31">
        <v>1200</v>
      </c>
      <c r="L31" s="31">
        <v>859</v>
      </c>
      <c r="M31" s="31">
        <v>857.2</v>
      </c>
      <c r="N31" s="31">
        <v>277.10000000000002</v>
      </c>
      <c r="O31" s="31" t="s">
        <v>361</v>
      </c>
      <c r="P31" s="31" t="s">
        <v>94</v>
      </c>
      <c r="Q31" s="31" t="s">
        <v>360</v>
      </c>
      <c r="R31" s="31" t="s">
        <v>38</v>
      </c>
      <c r="S31" s="56">
        <v>2017</v>
      </c>
      <c r="T31" s="111" t="s">
        <v>414</v>
      </c>
    </row>
    <row r="32" spans="1:20" x14ac:dyDescent="0.2">
      <c r="A32" s="100">
        <v>19</v>
      </c>
      <c r="B32" s="78" t="s">
        <v>413</v>
      </c>
      <c r="C32" s="100">
        <v>5</v>
      </c>
      <c r="D32" s="100">
        <v>80</v>
      </c>
      <c r="E32" s="31"/>
      <c r="F32" s="100">
        <v>4</v>
      </c>
      <c r="G32" s="106" t="s">
        <v>362</v>
      </c>
      <c r="H32" s="63">
        <v>1967</v>
      </c>
      <c r="I32" s="31">
        <v>3513.37</v>
      </c>
      <c r="J32" s="31">
        <v>3268.17</v>
      </c>
      <c r="K32" s="31">
        <v>1207</v>
      </c>
      <c r="L32" s="31">
        <v>854</v>
      </c>
      <c r="M32" s="31">
        <v>862.2</v>
      </c>
      <c r="N32" s="31">
        <v>245.2</v>
      </c>
      <c r="O32" s="31" t="s">
        <v>361</v>
      </c>
      <c r="P32" s="31" t="s">
        <v>94</v>
      </c>
      <c r="Q32" s="31" t="s">
        <v>360</v>
      </c>
      <c r="R32" s="31" t="s">
        <v>38</v>
      </c>
      <c r="S32" s="56"/>
      <c r="T32" s="111"/>
    </row>
    <row r="33" spans="1:20" x14ac:dyDescent="0.2">
      <c r="A33" s="100">
        <v>20</v>
      </c>
      <c r="B33" s="78" t="s">
        <v>412</v>
      </c>
      <c r="C33" s="100">
        <v>5</v>
      </c>
      <c r="D33" s="100">
        <v>80</v>
      </c>
      <c r="E33" s="31"/>
      <c r="F33" s="100">
        <v>4</v>
      </c>
      <c r="G33" s="106" t="s">
        <v>362</v>
      </c>
      <c r="H33" s="63">
        <v>1967</v>
      </c>
      <c r="I33" s="31">
        <v>3549.7</v>
      </c>
      <c r="J33" s="31">
        <v>3362.67</v>
      </c>
      <c r="K33" s="31">
        <v>1205</v>
      </c>
      <c r="L33" s="31">
        <v>852</v>
      </c>
      <c r="M33" s="31">
        <v>860.8</v>
      </c>
      <c r="N33" s="31">
        <v>243</v>
      </c>
      <c r="O33" s="31" t="s">
        <v>361</v>
      </c>
      <c r="P33" s="31" t="s">
        <v>94</v>
      </c>
      <c r="Q33" s="31" t="s">
        <v>360</v>
      </c>
      <c r="R33" s="31" t="s">
        <v>38</v>
      </c>
      <c r="S33" s="56"/>
      <c r="T33" s="111"/>
    </row>
    <row r="34" spans="1:20" x14ac:dyDescent="0.2">
      <c r="A34" s="100">
        <v>21</v>
      </c>
      <c r="B34" s="78" t="s">
        <v>411</v>
      </c>
      <c r="C34" s="100">
        <v>5</v>
      </c>
      <c r="D34" s="100">
        <v>160</v>
      </c>
      <c r="E34" s="31"/>
      <c r="F34" s="100">
        <v>8</v>
      </c>
      <c r="G34" s="106" t="s">
        <v>362</v>
      </c>
      <c r="H34" s="63">
        <v>1966</v>
      </c>
      <c r="I34" s="31">
        <v>7068.3</v>
      </c>
      <c r="J34" s="31">
        <v>6581.76</v>
      </c>
      <c r="K34" s="31">
        <v>2399</v>
      </c>
      <c r="L34" s="31">
        <v>1707</v>
      </c>
      <c r="M34" s="31">
        <v>1715</v>
      </c>
      <c r="N34" s="31">
        <v>485.6</v>
      </c>
      <c r="O34" s="31" t="s">
        <v>361</v>
      </c>
      <c r="P34" s="31" t="s">
        <v>94</v>
      </c>
      <c r="Q34" s="31" t="s">
        <v>360</v>
      </c>
      <c r="R34" s="31" t="s">
        <v>38</v>
      </c>
      <c r="S34" s="56"/>
      <c r="T34" s="111"/>
    </row>
    <row r="35" spans="1:20" x14ac:dyDescent="0.2">
      <c r="A35" s="100">
        <v>22</v>
      </c>
      <c r="B35" s="78" t="s">
        <v>410</v>
      </c>
      <c r="C35" s="100">
        <v>5</v>
      </c>
      <c r="D35" s="100">
        <v>64</v>
      </c>
      <c r="E35" s="31"/>
      <c r="F35" s="100">
        <v>4</v>
      </c>
      <c r="G35" s="106" t="s">
        <v>362</v>
      </c>
      <c r="H35" s="63">
        <v>1966</v>
      </c>
      <c r="I35" s="31">
        <v>3574.4</v>
      </c>
      <c r="J35" s="31">
        <v>2647.91</v>
      </c>
      <c r="K35" s="31">
        <v>1029</v>
      </c>
      <c r="L35" s="31">
        <v>864</v>
      </c>
      <c r="M35" s="31">
        <v>872.6</v>
      </c>
      <c r="N35" s="31">
        <v>249.4</v>
      </c>
      <c r="O35" s="31" t="s">
        <v>361</v>
      </c>
      <c r="P35" s="31" t="s">
        <v>94</v>
      </c>
      <c r="Q35" s="31" t="s">
        <v>360</v>
      </c>
      <c r="R35" s="31" t="s">
        <v>38</v>
      </c>
      <c r="S35" s="56"/>
      <c r="T35" s="111"/>
    </row>
    <row r="36" spans="1:20" x14ac:dyDescent="0.2">
      <c r="A36" s="100">
        <v>23</v>
      </c>
      <c r="B36" s="78" t="s">
        <v>409</v>
      </c>
      <c r="C36" s="100">
        <v>5</v>
      </c>
      <c r="D36" s="100">
        <v>120</v>
      </c>
      <c r="E36" s="31"/>
      <c r="F36" s="100">
        <v>6</v>
      </c>
      <c r="G36" s="106" t="s">
        <v>362</v>
      </c>
      <c r="H36" s="63">
        <v>1966</v>
      </c>
      <c r="I36" s="31">
        <v>5612.7</v>
      </c>
      <c r="J36" s="31">
        <v>5237.95</v>
      </c>
      <c r="K36" s="31">
        <v>1901</v>
      </c>
      <c r="L36" s="31">
        <v>1336</v>
      </c>
      <c r="M36" s="31">
        <v>1358</v>
      </c>
      <c r="N36" s="31">
        <v>370</v>
      </c>
      <c r="O36" s="31" t="s">
        <v>361</v>
      </c>
      <c r="P36" s="31" t="s">
        <v>94</v>
      </c>
      <c r="Q36" s="31" t="s">
        <v>360</v>
      </c>
      <c r="R36" s="31" t="s">
        <v>38</v>
      </c>
      <c r="S36" s="56"/>
      <c r="T36" s="111"/>
    </row>
    <row r="37" spans="1:20" x14ac:dyDescent="0.2">
      <c r="A37" s="100">
        <v>24</v>
      </c>
      <c r="B37" s="78" t="s">
        <v>408</v>
      </c>
      <c r="C37" s="100">
        <v>5</v>
      </c>
      <c r="D37" s="100">
        <v>80</v>
      </c>
      <c r="E37" s="31"/>
      <c r="F37" s="100">
        <v>4</v>
      </c>
      <c r="G37" s="106" t="s">
        <v>362</v>
      </c>
      <c r="H37" s="63">
        <v>1967</v>
      </c>
      <c r="I37" s="31">
        <v>3502.9</v>
      </c>
      <c r="J37" s="31">
        <v>3258.3</v>
      </c>
      <c r="K37" s="31">
        <v>1205</v>
      </c>
      <c r="L37" s="31">
        <v>853</v>
      </c>
      <c r="M37" s="31">
        <v>861</v>
      </c>
      <c r="N37" s="31">
        <v>247.5</v>
      </c>
      <c r="O37" s="31" t="s">
        <v>361</v>
      </c>
      <c r="P37" s="31" t="s">
        <v>94</v>
      </c>
      <c r="Q37" s="31" t="s">
        <v>360</v>
      </c>
      <c r="R37" s="31" t="s">
        <v>38</v>
      </c>
      <c r="S37" s="56"/>
      <c r="T37" s="111"/>
    </row>
    <row r="38" spans="1:20" ht="24" x14ac:dyDescent="0.2">
      <c r="A38" s="100">
        <v>25</v>
      </c>
      <c r="B38" s="78" t="s">
        <v>407</v>
      </c>
      <c r="C38" s="100">
        <v>5</v>
      </c>
      <c r="D38" s="100">
        <v>64</v>
      </c>
      <c r="E38" s="31"/>
      <c r="F38" s="100">
        <v>4</v>
      </c>
      <c r="G38" s="106" t="s">
        <v>362</v>
      </c>
      <c r="H38" s="63">
        <v>1968</v>
      </c>
      <c r="I38" s="31">
        <v>3523.2</v>
      </c>
      <c r="J38" s="31">
        <v>2592.7199999999998</v>
      </c>
      <c r="K38" s="31">
        <v>1222</v>
      </c>
      <c r="L38" s="31">
        <v>864</v>
      </c>
      <c r="M38" s="31">
        <v>872.6</v>
      </c>
      <c r="N38" s="31">
        <v>242.3</v>
      </c>
      <c r="O38" s="31" t="s">
        <v>361</v>
      </c>
      <c r="P38" s="31" t="s">
        <v>94</v>
      </c>
      <c r="Q38" s="31" t="s">
        <v>360</v>
      </c>
      <c r="R38" s="31" t="s">
        <v>38</v>
      </c>
      <c r="S38" s="56">
        <v>2018</v>
      </c>
      <c r="T38" s="111" t="s">
        <v>406</v>
      </c>
    </row>
    <row r="39" spans="1:20" x14ac:dyDescent="0.2">
      <c r="A39" s="100">
        <v>26</v>
      </c>
      <c r="B39" s="78" t="s">
        <v>405</v>
      </c>
      <c r="C39" s="100">
        <v>5</v>
      </c>
      <c r="D39" s="100">
        <v>70</v>
      </c>
      <c r="E39" s="31"/>
      <c r="F39" s="100">
        <v>4</v>
      </c>
      <c r="G39" s="106" t="s">
        <v>362</v>
      </c>
      <c r="H39" s="63">
        <v>1971</v>
      </c>
      <c r="I39" s="31">
        <v>3411.6</v>
      </c>
      <c r="J39" s="31">
        <v>4554.2</v>
      </c>
      <c r="K39" s="31">
        <v>1719</v>
      </c>
      <c r="L39" s="31" t="s">
        <v>404</v>
      </c>
      <c r="M39" s="31">
        <v>1227.7</v>
      </c>
      <c r="N39" s="31">
        <v>273.10000000000002</v>
      </c>
      <c r="O39" s="31" t="s">
        <v>361</v>
      </c>
      <c r="P39" s="31" t="s">
        <v>94</v>
      </c>
      <c r="Q39" s="31" t="s">
        <v>360</v>
      </c>
      <c r="R39" s="31" t="s">
        <v>38</v>
      </c>
      <c r="S39" s="56">
        <v>2017</v>
      </c>
      <c r="T39" s="111" t="s">
        <v>384</v>
      </c>
    </row>
    <row r="40" spans="1:20" x14ac:dyDescent="0.2">
      <c r="A40" s="100">
        <v>27</v>
      </c>
      <c r="B40" s="78" t="s">
        <v>403</v>
      </c>
      <c r="C40" s="100">
        <v>5</v>
      </c>
      <c r="D40" s="100">
        <v>100</v>
      </c>
      <c r="E40" s="31"/>
      <c r="F40" s="100">
        <v>6</v>
      </c>
      <c r="G40" s="106" t="s">
        <v>362</v>
      </c>
      <c r="H40" s="63">
        <v>1969</v>
      </c>
      <c r="I40" s="31">
        <v>4820.3</v>
      </c>
      <c r="J40" s="31">
        <v>3207.42</v>
      </c>
      <c r="K40" s="31">
        <v>1203</v>
      </c>
      <c r="L40" s="31">
        <v>1207</v>
      </c>
      <c r="M40" s="31">
        <v>1227.7</v>
      </c>
      <c r="N40" s="31">
        <v>242.3</v>
      </c>
      <c r="O40" s="31" t="s">
        <v>361</v>
      </c>
      <c r="P40" s="31" t="s">
        <v>94</v>
      </c>
      <c r="Q40" s="31" t="s">
        <v>360</v>
      </c>
      <c r="R40" s="31" t="s">
        <v>38</v>
      </c>
      <c r="S40" s="56"/>
      <c r="T40" s="111"/>
    </row>
    <row r="41" spans="1:20" x14ac:dyDescent="0.2">
      <c r="A41" s="100">
        <v>28</v>
      </c>
      <c r="B41" s="78" t="s">
        <v>402</v>
      </c>
      <c r="C41" s="100">
        <v>5</v>
      </c>
      <c r="D41" s="100">
        <v>70</v>
      </c>
      <c r="E41" s="31"/>
      <c r="F41" s="100">
        <v>4</v>
      </c>
      <c r="G41" s="106" t="s">
        <v>362</v>
      </c>
      <c r="H41" s="63">
        <v>1967</v>
      </c>
      <c r="I41" s="31">
        <v>3505.7</v>
      </c>
      <c r="J41" s="31">
        <v>3232.66</v>
      </c>
      <c r="K41" s="31">
        <v>970</v>
      </c>
      <c r="L41" s="31">
        <v>847</v>
      </c>
      <c r="M41" s="31">
        <v>855.5</v>
      </c>
      <c r="N41" s="31">
        <v>265.10000000000002</v>
      </c>
      <c r="O41" s="31" t="s">
        <v>361</v>
      </c>
      <c r="P41" s="31" t="s">
        <v>94</v>
      </c>
      <c r="Q41" s="31" t="s">
        <v>360</v>
      </c>
      <c r="R41" s="31" t="s">
        <v>38</v>
      </c>
      <c r="S41" s="56">
        <v>2018</v>
      </c>
      <c r="T41" s="111" t="s">
        <v>245</v>
      </c>
    </row>
    <row r="42" spans="1:20" x14ac:dyDescent="0.2">
      <c r="A42" s="100">
        <v>29</v>
      </c>
      <c r="B42" s="78" t="s">
        <v>401</v>
      </c>
      <c r="C42" s="100">
        <v>5</v>
      </c>
      <c r="D42" s="100">
        <v>50</v>
      </c>
      <c r="E42" s="31"/>
      <c r="F42" s="100">
        <v>4</v>
      </c>
      <c r="G42" s="106" t="s">
        <v>362</v>
      </c>
      <c r="H42" s="63">
        <v>1981</v>
      </c>
      <c r="I42" s="31">
        <v>3151</v>
      </c>
      <c r="J42" s="31">
        <v>2772.6</v>
      </c>
      <c r="K42" s="31">
        <v>796</v>
      </c>
      <c r="L42" s="31">
        <v>763</v>
      </c>
      <c r="M42" s="31">
        <v>770</v>
      </c>
      <c r="N42" s="31">
        <v>380</v>
      </c>
      <c r="O42" s="31" t="s">
        <v>361</v>
      </c>
      <c r="P42" s="31" t="s">
        <v>94</v>
      </c>
      <c r="Q42" s="31" t="s">
        <v>360</v>
      </c>
      <c r="R42" s="31" t="s">
        <v>38</v>
      </c>
      <c r="S42" s="56"/>
      <c r="T42" s="111"/>
    </row>
    <row r="43" spans="1:20" x14ac:dyDescent="0.2">
      <c r="A43" s="100">
        <v>30</v>
      </c>
      <c r="B43" s="78" t="s">
        <v>400</v>
      </c>
      <c r="C43" s="100">
        <v>5</v>
      </c>
      <c r="D43" s="100">
        <v>70</v>
      </c>
      <c r="E43" s="31"/>
      <c r="F43" s="100">
        <v>4</v>
      </c>
      <c r="G43" s="106" t="s">
        <v>362</v>
      </c>
      <c r="H43" s="63">
        <v>1971</v>
      </c>
      <c r="I43" s="31">
        <v>3262.1</v>
      </c>
      <c r="J43" s="31">
        <v>3050.7</v>
      </c>
      <c r="K43" s="31">
        <v>781</v>
      </c>
      <c r="L43" s="31">
        <v>752</v>
      </c>
      <c r="M43" s="31">
        <v>760</v>
      </c>
      <c r="N43" s="31">
        <v>208</v>
      </c>
      <c r="O43" s="31" t="s">
        <v>361</v>
      </c>
      <c r="P43" s="31" t="s">
        <v>94</v>
      </c>
      <c r="Q43" s="31" t="s">
        <v>360</v>
      </c>
      <c r="R43" s="31" t="s">
        <v>38</v>
      </c>
      <c r="S43" s="56"/>
      <c r="T43" s="111"/>
    </row>
    <row r="44" spans="1:20" x14ac:dyDescent="0.2">
      <c r="A44" s="100">
        <v>31</v>
      </c>
      <c r="B44" s="78" t="s">
        <v>399</v>
      </c>
      <c r="C44" s="100">
        <v>5</v>
      </c>
      <c r="D44" s="100">
        <v>68</v>
      </c>
      <c r="E44" s="31"/>
      <c r="F44" s="100">
        <v>6</v>
      </c>
      <c r="G44" s="106" t="s">
        <v>362</v>
      </c>
      <c r="H44" s="63">
        <v>1979</v>
      </c>
      <c r="I44" s="31">
        <v>4398.8999999999996</v>
      </c>
      <c r="J44" s="31">
        <v>3864.8</v>
      </c>
      <c r="K44" s="31">
        <v>1169</v>
      </c>
      <c r="L44" s="31">
        <v>1129</v>
      </c>
      <c r="M44" s="31">
        <v>1140</v>
      </c>
      <c r="N44" s="31">
        <v>435.6</v>
      </c>
      <c r="O44" s="31" t="s">
        <v>361</v>
      </c>
      <c r="P44" s="31" t="s">
        <v>94</v>
      </c>
      <c r="Q44" s="31" t="s">
        <v>360</v>
      </c>
      <c r="R44" s="31" t="s">
        <v>38</v>
      </c>
      <c r="S44" s="56"/>
      <c r="T44" s="111"/>
    </row>
    <row r="45" spans="1:20" x14ac:dyDescent="0.2">
      <c r="A45" s="100">
        <v>32</v>
      </c>
      <c r="B45" s="78" t="s">
        <v>398</v>
      </c>
      <c r="C45" s="100">
        <v>5</v>
      </c>
      <c r="D45" s="100">
        <v>90</v>
      </c>
      <c r="E45" s="31"/>
      <c r="F45" s="100">
        <v>6</v>
      </c>
      <c r="G45" s="106" t="s">
        <v>362</v>
      </c>
      <c r="H45" s="63">
        <v>1970</v>
      </c>
      <c r="I45" s="31">
        <v>4789</v>
      </c>
      <c r="J45" s="31">
        <v>4447.5</v>
      </c>
      <c r="K45" s="31">
        <v>1571</v>
      </c>
      <c r="L45" s="31">
        <v>1099</v>
      </c>
      <c r="M45" s="31">
        <v>1110</v>
      </c>
      <c r="N45" s="31">
        <v>319.8</v>
      </c>
      <c r="O45" s="31" t="s">
        <v>361</v>
      </c>
      <c r="P45" s="31" t="s">
        <v>94</v>
      </c>
      <c r="Q45" s="31" t="s">
        <v>360</v>
      </c>
      <c r="R45" s="31" t="s">
        <v>38</v>
      </c>
      <c r="S45" s="56"/>
      <c r="T45" s="111"/>
    </row>
    <row r="46" spans="1:20" x14ac:dyDescent="0.2">
      <c r="A46" s="100">
        <v>33</v>
      </c>
      <c r="B46" s="78" t="s">
        <v>397</v>
      </c>
      <c r="C46" s="100">
        <v>5</v>
      </c>
      <c r="D46" s="100">
        <v>70</v>
      </c>
      <c r="E46" s="31"/>
      <c r="F46" s="100">
        <v>4</v>
      </c>
      <c r="G46" s="106" t="s">
        <v>362</v>
      </c>
      <c r="H46" s="63">
        <v>1973</v>
      </c>
      <c r="I46" s="31">
        <v>3475.5</v>
      </c>
      <c r="J46" s="31">
        <v>3197.4</v>
      </c>
      <c r="K46" s="31">
        <v>885</v>
      </c>
      <c r="L46" s="31" t="s">
        <v>91</v>
      </c>
      <c r="M46" s="31">
        <v>840</v>
      </c>
      <c r="N46" s="31">
        <v>278.10000000000002</v>
      </c>
      <c r="O46" s="31" t="s">
        <v>361</v>
      </c>
      <c r="P46" s="31" t="s">
        <v>94</v>
      </c>
      <c r="Q46" s="31" t="s">
        <v>363</v>
      </c>
      <c r="R46" s="31" t="s">
        <v>38</v>
      </c>
      <c r="S46" s="56"/>
      <c r="T46" s="111"/>
    </row>
    <row r="47" spans="1:20" x14ac:dyDescent="0.2">
      <c r="A47" s="100">
        <v>34</v>
      </c>
      <c r="B47" s="78" t="s">
        <v>396</v>
      </c>
      <c r="C47" s="100">
        <v>5</v>
      </c>
      <c r="D47" s="100">
        <v>70</v>
      </c>
      <c r="E47" s="31"/>
      <c r="F47" s="100">
        <v>4</v>
      </c>
      <c r="G47" s="106" t="s">
        <v>362</v>
      </c>
      <c r="H47" s="63">
        <v>1969</v>
      </c>
      <c r="I47" s="31">
        <v>3234.9</v>
      </c>
      <c r="J47" s="31">
        <v>3021.9</v>
      </c>
      <c r="K47" s="31">
        <v>1101</v>
      </c>
      <c r="L47" s="31">
        <v>752</v>
      </c>
      <c r="M47" s="31">
        <v>760</v>
      </c>
      <c r="N47" s="31">
        <v>213</v>
      </c>
      <c r="O47" s="31" t="s">
        <v>361</v>
      </c>
      <c r="P47" s="31" t="s">
        <v>94</v>
      </c>
      <c r="Q47" s="31" t="s">
        <v>360</v>
      </c>
      <c r="R47" s="31" t="s">
        <v>38</v>
      </c>
      <c r="S47" s="56">
        <v>2017</v>
      </c>
      <c r="T47" s="111" t="s">
        <v>245</v>
      </c>
    </row>
    <row r="48" spans="1:20" ht="24" x14ac:dyDescent="0.2">
      <c r="A48" s="100">
        <v>35</v>
      </c>
      <c r="B48" s="78" t="s">
        <v>395</v>
      </c>
      <c r="C48" s="100">
        <v>5</v>
      </c>
      <c r="D48" s="100">
        <v>70</v>
      </c>
      <c r="E48" s="31"/>
      <c r="F48" s="100">
        <v>4</v>
      </c>
      <c r="G48" s="106" t="s">
        <v>362</v>
      </c>
      <c r="H48" s="63">
        <v>1970</v>
      </c>
      <c r="I48" s="31">
        <v>3192.7</v>
      </c>
      <c r="J48" s="31">
        <v>2986.1</v>
      </c>
      <c r="K48" s="31">
        <v>1055</v>
      </c>
      <c r="L48" s="31">
        <v>723</v>
      </c>
      <c r="M48" s="31">
        <v>730</v>
      </c>
      <c r="N48" s="31">
        <v>206.6</v>
      </c>
      <c r="O48" s="31" t="s">
        <v>361</v>
      </c>
      <c r="P48" s="31" t="s">
        <v>94</v>
      </c>
      <c r="Q48" s="31" t="s">
        <v>360</v>
      </c>
      <c r="R48" s="31" t="s">
        <v>38</v>
      </c>
      <c r="S48" s="56" t="s">
        <v>394</v>
      </c>
      <c r="T48" s="111" t="s">
        <v>393</v>
      </c>
    </row>
    <row r="49" spans="1:20" x14ac:dyDescent="0.2">
      <c r="A49" s="100">
        <v>36</v>
      </c>
      <c r="B49" s="78" t="s">
        <v>392</v>
      </c>
      <c r="C49" s="100">
        <v>5</v>
      </c>
      <c r="D49" s="100">
        <v>74</v>
      </c>
      <c r="E49" s="31"/>
      <c r="F49" s="100">
        <v>1</v>
      </c>
      <c r="G49" s="106" t="s">
        <v>362</v>
      </c>
      <c r="H49" s="63">
        <v>1968</v>
      </c>
      <c r="I49" s="31">
        <v>2113.6</v>
      </c>
      <c r="J49" s="31">
        <v>1966</v>
      </c>
      <c r="K49" s="31">
        <v>571</v>
      </c>
      <c r="L49" s="31" t="s">
        <v>91</v>
      </c>
      <c r="M49" s="31"/>
      <c r="N49" s="31">
        <v>147.6</v>
      </c>
      <c r="O49" s="31" t="s">
        <v>361</v>
      </c>
      <c r="P49" s="31" t="s">
        <v>94</v>
      </c>
      <c r="Q49" s="31" t="s">
        <v>363</v>
      </c>
      <c r="R49" s="31" t="s">
        <v>38</v>
      </c>
      <c r="S49" s="56">
        <v>2017</v>
      </c>
      <c r="T49" s="111" t="s">
        <v>198</v>
      </c>
    </row>
    <row r="50" spans="1:20" x14ac:dyDescent="0.2">
      <c r="A50" s="100">
        <v>37</v>
      </c>
      <c r="B50" s="78" t="s">
        <v>391</v>
      </c>
      <c r="C50" s="100">
        <v>5</v>
      </c>
      <c r="D50" s="100">
        <v>70</v>
      </c>
      <c r="E50" s="31"/>
      <c r="F50" s="100">
        <v>4</v>
      </c>
      <c r="G50" s="106" t="s">
        <v>362</v>
      </c>
      <c r="H50" s="63">
        <v>1969</v>
      </c>
      <c r="I50" s="31">
        <v>3515.7</v>
      </c>
      <c r="J50" s="31">
        <v>3222.1</v>
      </c>
      <c r="K50" s="31">
        <v>1077</v>
      </c>
      <c r="L50" s="31">
        <v>653</v>
      </c>
      <c r="M50" s="31">
        <v>670</v>
      </c>
      <c r="N50" s="31">
        <v>279.89999999999998</v>
      </c>
      <c r="O50" s="31" t="s">
        <v>361</v>
      </c>
      <c r="P50" s="31" t="s">
        <v>94</v>
      </c>
      <c r="Q50" s="31" t="s">
        <v>360</v>
      </c>
      <c r="R50" s="31" t="s">
        <v>38</v>
      </c>
      <c r="S50" s="56">
        <v>2018</v>
      </c>
      <c r="T50" s="111" t="s">
        <v>384</v>
      </c>
    </row>
    <row r="51" spans="1:20" x14ac:dyDescent="0.2">
      <c r="A51" s="100">
        <v>38</v>
      </c>
      <c r="B51" s="107" t="s">
        <v>390</v>
      </c>
      <c r="C51" s="100">
        <v>5</v>
      </c>
      <c r="D51" s="100">
        <v>70</v>
      </c>
      <c r="E51" s="31"/>
      <c r="F51" s="100">
        <v>4</v>
      </c>
      <c r="G51" s="106" t="s">
        <v>362</v>
      </c>
      <c r="H51" s="63">
        <v>1972</v>
      </c>
      <c r="I51" s="31">
        <v>3516.1</v>
      </c>
      <c r="J51" s="31">
        <v>3181.48</v>
      </c>
      <c r="K51" s="31">
        <v>1203</v>
      </c>
      <c r="L51" s="31">
        <v>822</v>
      </c>
      <c r="M51" s="31">
        <v>830</v>
      </c>
      <c r="N51" s="31">
        <v>282.3</v>
      </c>
      <c r="O51" s="31" t="s">
        <v>361</v>
      </c>
      <c r="P51" s="31" t="s">
        <v>94</v>
      </c>
      <c r="Q51" s="31" t="s">
        <v>360</v>
      </c>
      <c r="R51" s="31" t="s">
        <v>38</v>
      </c>
      <c r="S51" s="56">
        <v>2018</v>
      </c>
      <c r="T51" s="111" t="s">
        <v>389</v>
      </c>
    </row>
    <row r="52" spans="1:20" x14ac:dyDescent="0.2">
      <c r="A52" s="100">
        <v>39</v>
      </c>
      <c r="B52" s="107" t="s">
        <v>388</v>
      </c>
      <c r="C52" s="100">
        <v>9</v>
      </c>
      <c r="D52" s="100">
        <v>65</v>
      </c>
      <c r="E52" s="31">
        <v>2</v>
      </c>
      <c r="F52" s="100">
        <v>2</v>
      </c>
      <c r="G52" s="100">
        <v>2</v>
      </c>
      <c r="H52" s="63">
        <v>1985</v>
      </c>
      <c r="I52" s="31">
        <v>4880.8999999999996</v>
      </c>
      <c r="J52" s="31">
        <v>3967.85</v>
      </c>
      <c r="K52" s="31">
        <v>721</v>
      </c>
      <c r="L52" s="31">
        <v>605</v>
      </c>
      <c r="M52" s="31">
        <v>645</v>
      </c>
      <c r="N52" s="31">
        <v>482.1</v>
      </c>
      <c r="O52" s="31" t="s">
        <v>361</v>
      </c>
      <c r="P52" s="31" t="s">
        <v>94</v>
      </c>
      <c r="Q52" s="31" t="s">
        <v>363</v>
      </c>
      <c r="R52" s="31" t="s">
        <v>38</v>
      </c>
      <c r="S52" s="56"/>
      <c r="T52" s="111"/>
    </row>
    <row r="53" spans="1:20" x14ac:dyDescent="0.2">
      <c r="A53" s="100">
        <v>40</v>
      </c>
      <c r="B53" s="107" t="s">
        <v>387</v>
      </c>
      <c r="C53" s="100">
        <v>5</v>
      </c>
      <c r="D53" s="100">
        <v>120</v>
      </c>
      <c r="E53" s="31"/>
      <c r="F53" s="100">
        <v>1</v>
      </c>
      <c r="G53" s="106" t="s">
        <v>362</v>
      </c>
      <c r="H53" s="63">
        <v>1972</v>
      </c>
      <c r="I53" s="31">
        <v>3713</v>
      </c>
      <c r="J53" s="31">
        <v>3233.4</v>
      </c>
      <c r="K53" s="31">
        <v>400</v>
      </c>
      <c r="L53" s="31" t="s">
        <v>91</v>
      </c>
      <c r="M53" s="31">
        <v>810</v>
      </c>
      <c r="N53" s="31">
        <v>149.19999999999999</v>
      </c>
      <c r="O53" s="31" t="s">
        <v>361</v>
      </c>
      <c r="P53" s="31" t="s">
        <v>94</v>
      </c>
      <c r="Q53" s="31" t="s">
        <v>363</v>
      </c>
      <c r="R53" s="31" t="s">
        <v>38</v>
      </c>
      <c r="S53" s="56"/>
      <c r="T53" s="111"/>
    </row>
    <row r="54" spans="1:20" x14ac:dyDescent="0.2">
      <c r="A54" s="100">
        <v>41</v>
      </c>
      <c r="B54" s="107" t="s">
        <v>386</v>
      </c>
      <c r="C54" s="100">
        <v>5</v>
      </c>
      <c r="D54" s="100">
        <v>60</v>
      </c>
      <c r="E54" s="31"/>
      <c r="F54" s="100">
        <v>3</v>
      </c>
      <c r="G54" s="106" t="s">
        <v>362</v>
      </c>
      <c r="H54" s="63">
        <v>1966</v>
      </c>
      <c r="I54" s="31">
        <v>3096.7</v>
      </c>
      <c r="J54" s="31">
        <v>2889.5</v>
      </c>
      <c r="K54" s="31">
        <v>976</v>
      </c>
      <c r="L54" s="31">
        <v>662</v>
      </c>
      <c r="M54" s="31">
        <v>670</v>
      </c>
      <c r="N54" s="31">
        <v>209.3</v>
      </c>
      <c r="O54" s="31" t="s">
        <v>361</v>
      </c>
      <c r="P54" s="31" t="s">
        <v>117</v>
      </c>
      <c r="Q54" s="31" t="s">
        <v>360</v>
      </c>
      <c r="R54" s="31" t="s">
        <v>38</v>
      </c>
      <c r="S54" s="56"/>
      <c r="T54" s="111"/>
    </row>
    <row r="55" spans="1:20" x14ac:dyDescent="0.2">
      <c r="A55" s="100">
        <v>42</v>
      </c>
      <c r="B55" s="107" t="s">
        <v>385</v>
      </c>
      <c r="C55" s="100">
        <v>5</v>
      </c>
      <c r="D55" s="100">
        <v>132</v>
      </c>
      <c r="E55" s="31"/>
      <c r="F55" s="100">
        <v>8</v>
      </c>
      <c r="G55" s="106" t="s">
        <v>362</v>
      </c>
      <c r="H55" s="63">
        <v>1976</v>
      </c>
      <c r="I55" s="31">
        <v>6851.6</v>
      </c>
      <c r="J55" s="31">
        <v>5996.15</v>
      </c>
      <c r="K55" s="31">
        <v>2402</v>
      </c>
      <c r="L55" s="31">
        <v>1669</v>
      </c>
      <c r="M55" s="31">
        <v>1690</v>
      </c>
      <c r="N55" s="31">
        <v>556.6</v>
      </c>
      <c r="O55" s="31" t="s">
        <v>361</v>
      </c>
      <c r="P55" s="31" t="s">
        <v>94</v>
      </c>
      <c r="Q55" s="31" t="s">
        <v>360</v>
      </c>
      <c r="R55" s="31" t="s">
        <v>38</v>
      </c>
      <c r="S55" s="56">
        <v>2019</v>
      </c>
      <c r="T55" s="111" t="s">
        <v>384</v>
      </c>
    </row>
    <row r="56" spans="1:20" ht="24" x14ac:dyDescent="0.2">
      <c r="A56" s="100">
        <v>43</v>
      </c>
      <c r="B56" s="107" t="s">
        <v>383</v>
      </c>
      <c r="C56" s="100">
        <v>9</v>
      </c>
      <c r="D56" s="100">
        <v>142</v>
      </c>
      <c r="E56" s="31"/>
      <c r="F56" s="100">
        <v>4</v>
      </c>
      <c r="G56" s="100">
        <v>4</v>
      </c>
      <c r="H56" s="63">
        <v>1991</v>
      </c>
      <c r="I56" s="31">
        <v>9479.2000000000007</v>
      </c>
      <c r="J56" s="31">
        <v>8452.2000000000007</v>
      </c>
      <c r="K56" s="31">
        <v>1317</v>
      </c>
      <c r="L56" s="31">
        <v>1200</v>
      </c>
      <c r="M56" s="31">
        <v>1280</v>
      </c>
      <c r="N56" s="31">
        <v>818</v>
      </c>
      <c r="O56" s="31" t="s">
        <v>361</v>
      </c>
      <c r="P56" s="31" t="s">
        <v>94</v>
      </c>
      <c r="Q56" s="31" t="s">
        <v>363</v>
      </c>
      <c r="R56" s="31" t="s">
        <v>38</v>
      </c>
      <c r="S56" s="56">
        <v>2013</v>
      </c>
      <c r="T56" s="111" t="s">
        <v>382</v>
      </c>
    </row>
    <row r="57" spans="1:20" ht="24" x14ac:dyDescent="0.2">
      <c r="A57" s="100">
        <v>44</v>
      </c>
      <c r="B57" s="107" t="s">
        <v>381</v>
      </c>
      <c r="C57" s="100">
        <v>9</v>
      </c>
      <c r="D57" s="100">
        <v>143</v>
      </c>
      <c r="E57" s="31"/>
      <c r="F57" s="100">
        <v>4</v>
      </c>
      <c r="G57" s="100">
        <v>4</v>
      </c>
      <c r="H57" s="63">
        <v>1989</v>
      </c>
      <c r="I57" s="31">
        <v>8994</v>
      </c>
      <c r="J57" s="31">
        <v>7854</v>
      </c>
      <c r="K57" s="31">
        <v>1371</v>
      </c>
      <c r="L57" s="31">
        <v>1180</v>
      </c>
      <c r="M57" s="31">
        <v>1260</v>
      </c>
      <c r="N57" s="31">
        <v>1020</v>
      </c>
      <c r="O57" s="31" t="s">
        <v>361</v>
      </c>
      <c r="P57" s="31" t="s">
        <v>117</v>
      </c>
      <c r="Q57" s="31" t="s">
        <v>363</v>
      </c>
      <c r="R57" s="31" t="s">
        <v>38</v>
      </c>
      <c r="S57" s="56">
        <v>2013</v>
      </c>
      <c r="T57" s="111" t="s">
        <v>380</v>
      </c>
    </row>
    <row r="58" spans="1:20" x14ac:dyDescent="0.2">
      <c r="A58" s="100">
        <v>45</v>
      </c>
      <c r="B58" s="107" t="s">
        <v>379</v>
      </c>
      <c r="C58" s="100">
        <v>9</v>
      </c>
      <c r="D58" s="100">
        <v>135</v>
      </c>
      <c r="E58" s="31">
        <v>1</v>
      </c>
      <c r="F58" s="100">
        <v>2</v>
      </c>
      <c r="G58" s="100">
        <v>2</v>
      </c>
      <c r="H58" s="63">
        <v>1974</v>
      </c>
      <c r="I58" s="31">
        <v>5157.3999999999996</v>
      </c>
      <c r="J58" s="31">
        <v>4266.1000000000004</v>
      </c>
      <c r="K58" s="31">
        <v>720</v>
      </c>
      <c r="L58" s="31">
        <v>620</v>
      </c>
      <c r="M58" s="31">
        <v>660</v>
      </c>
      <c r="N58" s="31">
        <v>769.3</v>
      </c>
      <c r="O58" s="31" t="s">
        <v>361</v>
      </c>
      <c r="P58" s="31" t="s">
        <v>94</v>
      </c>
      <c r="Q58" s="31" t="s">
        <v>363</v>
      </c>
      <c r="R58" s="31" t="s">
        <v>38</v>
      </c>
      <c r="S58" s="56"/>
      <c r="T58" s="111"/>
    </row>
    <row r="59" spans="1:20" x14ac:dyDescent="0.2">
      <c r="A59" s="100">
        <v>46</v>
      </c>
      <c r="B59" s="107" t="s">
        <v>378</v>
      </c>
      <c r="C59" s="100">
        <v>9</v>
      </c>
      <c r="D59" s="100">
        <v>171</v>
      </c>
      <c r="E59" s="31"/>
      <c r="F59" s="100">
        <v>1</v>
      </c>
      <c r="G59" s="100">
        <v>1</v>
      </c>
      <c r="H59" s="63">
        <v>1976</v>
      </c>
      <c r="I59" s="31">
        <v>5285.5</v>
      </c>
      <c r="J59" s="31">
        <v>4243.2</v>
      </c>
      <c r="K59" s="31">
        <v>720</v>
      </c>
      <c r="L59" s="31">
        <v>640</v>
      </c>
      <c r="M59" s="31">
        <v>660</v>
      </c>
      <c r="N59" s="31">
        <v>912</v>
      </c>
      <c r="O59" s="31" t="s">
        <v>361</v>
      </c>
      <c r="P59" s="31" t="s">
        <v>94</v>
      </c>
      <c r="Q59" s="31" t="s">
        <v>363</v>
      </c>
      <c r="R59" s="31" t="s">
        <v>38</v>
      </c>
      <c r="S59" s="56"/>
      <c r="T59" s="111"/>
    </row>
    <row r="60" spans="1:20" x14ac:dyDescent="0.2">
      <c r="A60" s="100">
        <v>47</v>
      </c>
      <c r="B60" s="107" t="s">
        <v>377</v>
      </c>
      <c r="C60" s="100">
        <v>5</v>
      </c>
      <c r="D60" s="100">
        <v>120</v>
      </c>
      <c r="E60" s="31"/>
      <c r="F60" s="100">
        <v>2</v>
      </c>
      <c r="G60" s="106" t="s">
        <v>362</v>
      </c>
      <c r="H60" s="63">
        <v>1967</v>
      </c>
      <c r="I60" s="31">
        <v>3715.4</v>
      </c>
      <c r="J60" s="31">
        <v>3252.7</v>
      </c>
      <c r="K60" s="31">
        <v>1346</v>
      </c>
      <c r="L60" s="31">
        <v>812</v>
      </c>
      <c r="M60" s="31">
        <v>820</v>
      </c>
      <c r="N60" s="31">
        <v>232</v>
      </c>
      <c r="O60" s="31" t="s">
        <v>361</v>
      </c>
      <c r="P60" s="31" t="s">
        <v>94</v>
      </c>
      <c r="Q60" s="31" t="s">
        <v>360</v>
      </c>
      <c r="R60" s="31" t="s">
        <v>38</v>
      </c>
      <c r="S60" s="56"/>
      <c r="T60" s="111"/>
    </row>
    <row r="61" spans="1:20" ht="24" x14ac:dyDescent="0.2">
      <c r="A61" s="100">
        <v>48</v>
      </c>
      <c r="B61" s="107" t="s">
        <v>376</v>
      </c>
      <c r="C61" s="100">
        <v>9</v>
      </c>
      <c r="D61" s="100">
        <v>143</v>
      </c>
      <c r="E61" s="31"/>
      <c r="F61" s="100">
        <v>4</v>
      </c>
      <c r="G61" s="100">
        <v>4</v>
      </c>
      <c r="H61" s="63">
        <v>1976</v>
      </c>
      <c r="I61" s="31">
        <v>9142.2999999999993</v>
      </c>
      <c r="J61" s="31">
        <v>8102.79</v>
      </c>
      <c r="K61" s="31">
        <v>1102</v>
      </c>
      <c r="L61" s="31">
        <v>980</v>
      </c>
      <c r="M61" s="31">
        <v>1060</v>
      </c>
      <c r="N61" s="31">
        <v>1024</v>
      </c>
      <c r="O61" s="31" t="s">
        <v>361</v>
      </c>
      <c r="P61" s="31" t="s">
        <v>117</v>
      </c>
      <c r="Q61" s="31" t="s">
        <v>363</v>
      </c>
      <c r="R61" s="31" t="s">
        <v>38</v>
      </c>
      <c r="S61" s="56" t="s">
        <v>375</v>
      </c>
      <c r="T61" s="111" t="s">
        <v>374</v>
      </c>
    </row>
    <row r="62" spans="1:20" x14ac:dyDescent="0.2">
      <c r="A62" s="100">
        <v>49</v>
      </c>
      <c r="B62" s="107" t="s">
        <v>373</v>
      </c>
      <c r="C62" s="100">
        <v>5</v>
      </c>
      <c r="D62" s="100">
        <v>100</v>
      </c>
      <c r="E62" s="31"/>
      <c r="F62" s="100">
        <v>6</v>
      </c>
      <c r="G62" s="106" t="s">
        <v>362</v>
      </c>
      <c r="H62" s="63">
        <v>1967</v>
      </c>
      <c r="I62" s="31">
        <v>3911.6</v>
      </c>
      <c r="J62" s="31">
        <v>4536.17</v>
      </c>
      <c r="K62" s="31">
        <v>1706</v>
      </c>
      <c r="L62" s="31">
        <v>1108</v>
      </c>
      <c r="M62" s="31">
        <v>1128</v>
      </c>
      <c r="N62" s="31">
        <v>375</v>
      </c>
      <c r="O62" s="31" t="s">
        <v>361</v>
      </c>
      <c r="P62" s="31" t="s">
        <v>94</v>
      </c>
      <c r="Q62" s="31" t="s">
        <v>360</v>
      </c>
      <c r="R62" s="31" t="s">
        <v>38</v>
      </c>
      <c r="S62" s="56"/>
      <c r="T62" s="111"/>
    </row>
    <row r="63" spans="1:20" x14ac:dyDescent="0.2">
      <c r="A63" s="100">
        <v>50</v>
      </c>
      <c r="B63" s="78" t="s">
        <v>372</v>
      </c>
      <c r="C63" s="109" t="s">
        <v>371</v>
      </c>
      <c r="D63" s="109" t="s">
        <v>370</v>
      </c>
      <c r="E63" s="31"/>
      <c r="F63" s="109" t="s">
        <v>369</v>
      </c>
      <c r="G63" s="106" t="s">
        <v>362</v>
      </c>
      <c r="H63" s="32">
        <v>1975</v>
      </c>
      <c r="I63" s="31">
        <v>4285.7</v>
      </c>
      <c r="J63" s="31">
        <v>3970.5</v>
      </c>
      <c r="K63" s="31">
        <v>1443</v>
      </c>
      <c r="L63" s="31">
        <v>1088</v>
      </c>
      <c r="M63" s="31">
        <v>1100</v>
      </c>
      <c r="N63" s="31">
        <v>316.10000000000002</v>
      </c>
      <c r="O63" s="31" t="s">
        <v>361</v>
      </c>
      <c r="P63" s="31" t="s">
        <v>94</v>
      </c>
      <c r="Q63" s="31" t="s">
        <v>360</v>
      </c>
      <c r="R63" s="31" t="s">
        <v>38</v>
      </c>
      <c r="S63" s="56">
        <v>2015</v>
      </c>
      <c r="T63" s="111" t="s">
        <v>368</v>
      </c>
    </row>
    <row r="64" spans="1:20" x14ac:dyDescent="0.2">
      <c r="A64" s="100">
        <v>51</v>
      </c>
      <c r="B64" s="78" t="s">
        <v>367</v>
      </c>
      <c r="C64" s="109" t="s">
        <v>366</v>
      </c>
      <c r="D64" s="109" t="s">
        <v>365</v>
      </c>
      <c r="E64" s="31">
        <v>3</v>
      </c>
      <c r="F64" s="109" t="s">
        <v>364</v>
      </c>
      <c r="G64" s="109" t="s">
        <v>364</v>
      </c>
      <c r="H64" s="32">
        <v>1986</v>
      </c>
      <c r="I64" s="31">
        <v>8941.7000000000007</v>
      </c>
      <c r="J64" s="31">
        <v>8007.4</v>
      </c>
      <c r="K64" s="31">
        <v>1380</v>
      </c>
      <c r="L64" s="31">
        <v>1220</v>
      </c>
      <c r="M64" s="31">
        <v>1300</v>
      </c>
      <c r="N64" s="31">
        <v>634</v>
      </c>
      <c r="O64" s="31" t="s">
        <v>361</v>
      </c>
      <c r="P64" s="31" t="s">
        <v>94</v>
      </c>
      <c r="Q64" s="31" t="s">
        <v>363</v>
      </c>
      <c r="R64" s="31" t="s">
        <v>38</v>
      </c>
      <c r="S64" s="56"/>
      <c r="T64" s="111"/>
    </row>
    <row r="65" spans="1:20" x14ac:dyDescent="0.2">
      <c r="A65" s="31"/>
      <c r="B65" s="31"/>
      <c r="C65" s="31"/>
      <c r="D65" s="31"/>
      <c r="E65" s="31"/>
      <c r="F65" s="31"/>
      <c r="G65" s="31"/>
      <c r="H65" s="31"/>
      <c r="I65" s="31">
        <f>SUM(I14:I64)</f>
        <v>224725.77000000005</v>
      </c>
      <c r="J65" s="31">
        <f>SUM(J14:J64)</f>
        <v>201141.83000000005</v>
      </c>
      <c r="K65" s="31"/>
      <c r="L65" s="31"/>
      <c r="M65" s="31"/>
      <c r="N65" s="31"/>
      <c r="O65" s="31"/>
      <c r="P65" s="31"/>
      <c r="Q65" s="31"/>
      <c r="R65" s="31"/>
      <c r="S65" s="55"/>
      <c r="T65" s="64"/>
    </row>
  </sheetData>
  <mergeCells count="20">
    <mergeCell ref="BS10:BW10"/>
    <mergeCell ref="I10:N11"/>
    <mergeCell ref="AE10:AE12"/>
    <mergeCell ref="AF10:AF12"/>
    <mergeCell ref="AG10:AL11"/>
    <mergeCell ref="AM10:AP11"/>
    <mergeCell ref="S10:T11"/>
    <mergeCell ref="Y10:AA11"/>
    <mergeCell ref="AQ10:BL11"/>
    <mergeCell ref="BM10:BR11"/>
    <mergeCell ref="AC10:AC12"/>
    <mergeCell ref="AD10:AD12"/>
    <mergeCell ref="A6:Q6"/>
    <mergeCell ref="AB10:AB12"/>
    <mergeCell ref="V10:X11"/>
    <mergeCell ref="H10:H12"/>
    <mergeCell ref="C10:G11"/>
    <mergeCell ref="O10:R11"/>
    <mergeCell ref="A10:A12"/>
    <mergeCell ref="B10:B12"/>
  </mergeCells>
  <pageMargins left="0.7" right="0.7" top="0.75" bottom="0.75" header="0.3" footer="0.3"/>
  <pageSetup paperSize="9" scale="71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A19"/>
  <sheetViews>
    <sheetView view="pageBreakPreview" zoomScale="60" zoomScaleNormal="70" workbookViewId="0">
      <selection activeCell="K36" sqref="K36"/>
    </sheetView>
  </sheetViews>
  <sheetFormatPr defaultRowHeight="15.75" x14ac:dyDescent="0.25"/>
  <cols>
    <col min="1" max="1" width="3.42578125" style="117" customWidth="1"/>
    <col min="2" max="2" width="49.5703125" style="117" customWidth="1"/>
    <col min="3" max="3" width="8.140625" style="117" customWidth="1"/>
    <col min="4" max="4" width="9.85546875" style="117" hidden="1" customWidth="1"/>
    <col min="5" max="5" width="8.5703125" style="117" customWidth="1"/>
    <col min="6" max="6" width="10.140625" style="117" customWidth="1"/>
    <col min="7" max="7" width="8.140625" style="117" customWidth="1"/>
    <col min="8" max="8" width="9.5703125" style="117" customWidth="1"/>
    <col min="9" max="9" width="12" style="117" customWidth="1"/>
    <col min="10" max="10" width="9.85546875" style="117" customWidth="1"/>
    <col min="11" max="11" width="14" style="117" customWidth="1"/>
    <col min="12" max="12" width="9.140625" style="117"/>
    <col min="13" max="13" width="10.140625" style="117" customWidth="1"/>
    <col min="14" max="14" width="8.7109375" style="117" customWidth="1"/>
    <col min="15" max="15" width="9" style="117" customWidth="1"/>
    <col min="16" max="16" width="11.42578125" style="117" customWidth="1"/>
    <col min="17" max="17" width="13" style="117" customWidth="1"/>
    <col min="18" max="18" width="12.85546875" style="117" customWidth="1"/>
    <col min="19" max="19" width="17.85546875" style="117" customWidth="1"/>
    <col min="20" max="20" width="13" style="117" customWidth="1"/>
    <col min="21" max="21" width="15" style="117" customWidth="1"/>
    <col min="22" max="16384" width="9.140625" style="1"/>
  </cols>
  <sheetData>
    <row r="1" spans="1:79" ht="25.5" customHeight="1" x14ac:dyDescent="0.3"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</row>
    <row r="3" spans="1:79" ht="16.5" customHeight="1" x14ac:dyDescent="0.3">
      <c r="A3" s="271" t="s">
        <v>491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</row>
    <row r="5" spans="1:79" ht="12.75" customHeight="1" x14ac:dyDescent="0.2">
      <c r="A5" s="270" t="s">
        <v>88</v>
      </c>
      <c r="B5" s="270" t="s">
        <v>641</v>
      </c>
      <c r="C5" s="274" t="s">
        <v>87</v>
      </c>
      <c r="D5" s="274"/>
      <c r="E5" s="274"/>
      <c r="F5" s="274"/>
      <c r="G5" s="274"/>
      <c r="H5" s="274"/>
      <c r="I5" s="270" t="s">
        <v>86</v>
      </c>
      <c r="J5" s="270" t="s">
        <v>85</v>
      </c>
      <c r="K5" s="270"/>
      <c r="L5" s="270"/>
      <c r="M5" s="270"/>
      <c r="N5" s="270"/>
      <c r="O5" s="270"/>
      <c r="P5" s="270" t="s">
        <v>84</v>
      </c>
      <c r="Q5" s="270"/>
      <c r="R5" s="270"/>
      <c r="S5" s="270"/>
      <c r="T5" s="270" t="s">
        <v>83</v>
      </c>
      <c r="U5" s="303"/>
      <c r="V5" s="27"/>
      <c r="W5" s="27"/>
      <c r="X5" s="27"/>
      <c r="Y5" s="27"/>
      <c r="Z5" s="252"/>
      <c r="AA5" s="252"/>
      <c r="AB5" s="252"/>
      <c r="AC5" s="252"/>
      <c r="AD5" s="252"/>
      <c r="AE5" s="252"/>
      <c r="AF5" s="249"/>
      <c r="AG5" s="249"/>
      <c r="AH5" s="249"/>
      <c r="AI5" s="249"/>
      <c r="AJ5" s="249"/>
      <c r="AK5" s="250"/>
      <c r="AL5" s="250"/>
      <c r="AM5" s="250"/>
      <c r="AN5" s="250"/>
      <c r="AO5" s="250"/>
      <c r="AP5" s="250"/>
      <c r="AQ5" s="251"/>
      <c r="AR5" s="251"/>
      <c r="AS5" s="251"/>
      <c r="AT5" s="251"/>
      <c r="AU5" s="252"/>
      <c r="AV5" s="252"/>
      <c r="AW5" s="252"/>
      <c r="AX5" s="252"/>
      <c r="AY5" s="252"/>
      <c r="AZ5" s="252"/>
      <c r="BA5" s="252"/>
      <c r="BB5" s="252"/>
      <c r="BC5" s="252"/>
      <c r="BD5" s="252"/>
      <c r="BE5" s="252"/>
      <c r="BF5" s="252"/>
      <c r="BG5" s="252"/>
      <c r="BH5" s="252"/>
      <c r="BI5" s="252"/>
      <c r="BJ5" s="252"/>
      <c r="BK5" s="252"/>
      <c r="BL5" s="252"/>
      <c r="BM5" s="252"/>
      <c r="BN5" s="252"/>
      <c r="BO5" s="252"/>
      <c r="BP5" s="252"/>
      <c r="BQ5" s="252"/>
      <c r="BR5" s="252"/>
      <c r="BS5" s="252"/>
      <c r="BT5" s="252"/>
      <c r="BU5" s="252"/>
      <c r="BV5" s="252"/>
      <c r="BW5" s="247"/>
      <c r="BX5" s="247"/>
      <c r="BY5" s="247"/>
      <c r="BZ5" s="247"/>
      <c r="CA5" s="247"/>
    </row>
    <row r="6" spans="1:79" ht="21" customHeight="1" x14ac:dyDescent="0.2">
      <c r="A6" s="270"/>
      <c r="B6" s="272"/>
      <c r="C6" s="274"/>
      <c r="D6" s="274"/>
      <c r="E6" s="274"/>
      <c r="F6" s="274"/>
      <c r="G6" s="274"/>
      <c r="H6" s="274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303"/>
      <c r="U6" s="303"/>
      <c r="V6" s="27"/>
      <c r="W6" s="27"/>
      <c r="X6" s="27"/>
      <c r="Y6" s="27"/>
      <c r="Z6" s="252"/>
      <c r="AA6" s="252"/>
      <c r="AB6" s="252"/>
      <c r="AC6" s="252"/>
      <c r="AD6" s="252"/>
      <c r="AE6" s="252"/>
      <c r="AF6" s="249"/>
      <c r="AG6" s="249"/>
      <c r="AH6" s="249"/>
      <c r="AI6" s="249"/>
      <c r="AJ6" s="249"/>
      <c r="AK6" s="250"/>
      <c r="AL6" s="250"/>
      <c r="AM6" s="250"/>
      <c r="AN6" s="250"/>
      <c r="AO6" s="250"/>
      <c r="AP6" s="250"/>
      <c r="AQ6" s="251"/>
      <c r="AR6" s="251"/>
      <c r="AS6" s="251"/>
      <c r="AT6" s="251"/>
      <c r="AU6" s="252"/>
      <c r="AV6" s="252"/>
      <c r="AW6" s="252"/>
      <c r="AX6" s="252"/>
      <c r="AY6" s="252"/>
      <c r="AZ6" s="252"/>
      <c r="BA6" s="252"/>
      <c r="BB6" s="252"/>
      <c r="BC6" s="252"/>
      <c r="BD6" s="252"/>
      <c r="BE6" s="252"/>
      <c r="BF6" s="252"/>
      <c r="BG6" s="252"/>
      <c r="BH6" s="252"/>
      <c r="BI6" s="252"/>
      <c r="BJ6" s="252"/>
      <c r="BK6" s="252"/>
      <c r="BL6" s="252"/>
      <c r="BM6" s="252"/>
      <c r="BN6" s="252"/>
      <c r="BO6" s="252"/>
      <c r="BP6" s="252"/>
      <c r="BQ6" s="252"/>
      <c r="BR6" s="252"/>
      <c r="BS6" s="252"/>
      <c r="BT6" s="252"/>
      <c r="BU6" s="252"/>
      <c r="BV6" s="252"/>
      <c r="BW6" s="27"/>
      <c r="BX6" s="26"/>
      <c r="BY6" s="27"/>
      <c r="BZ6" s="26"/>
      <c r="CA6" s="25"/>
    </row>
    <row r="7" spans="1:79" ht="78.75" x14ac:dyDescent="0.2">
      <c r="A7" s="270"/>
      <c r="B7" s="272"/>
      <c r="C7" s="122" t="s">
        <v>79</v>
      </c>
      <c r="D7" s="123"/>
      <c r="E7" s="124" t="s">
        <v>78</v>
      </c>
      <c r="F7" s="124" t="s">
        <v>77</v>
      </c>
      <c r="G7" s="124" t="s">
        <v>76</v>
      </c>
      <c r="H7" s="124" t="s">
        <v>75</v>
      </c>
      <c r="I7" s="270"/>
      <c r="J7" s="124" t="s">
        <v>74</v>
      </c>
      <c r="K7" s="124" t="s">
        <v>73</v>
      </c>
      <c r="L7" s="124" t="s">
        <v>67</v>
      </c>
      <c r="M7" s="124" t="s">
        <v>72</v>
      </c>
      <c r="N7" s="124" t="s">
        <v>71</v>
      </c>
      <c r="O7" s="124" t="s">
        <v>70</v>
      </c>
      <c r="P7" s="124" t="s">
        <v>69</v>
      </c>
      <c r="Q7" s="124" t="s">
        <v>68</v>
      </c>
      <c r="R7" s="124" t="s">
        <v>67</v>
      </c>
      <c r="S7" s="124" t="s">
        <v>66</v>
      </c>
      <c r="T7" s="124" t="s">
        <v>64</v>
      </c>
      <c r="U7" s="124" t="s">
        <v>63</v>
      </c>
      <c r="V7" s="21"/>
      <c r="W7" s="21"/>
      <c r="X7" s="21"/>
      <c r="Y7" s="21"/>
      <c r="Z7" s="21"/>
      <c r="AA7" s="21"/>
      <c r="AB7" s="21"/>
      <c r="AC7" s="21"/>
      <c r="AD7" s="21"/>
      <c r="AE7" s="21"/>
      <c r="AF7" s="249"/>
      <c r="AG7" s="249"/>
      <c r="AH7" s="249"/>
      <c r="AI7" s="249"/>
      <c r="AJ7" s="249"/>
      <c r="AK7" s="24"/>
      <c r="AL7" s="24"/>
      <c r="AM7" s="24"/>
      <c r="AN7" s="24"/>
      <c r="AO7" s="24"/>
      <c r="AP7" s="24"/>
      <c r="AQ7" s="23"/>
      <c r="AR7" s="23"/>
      <c r="AS7" s="23"/>
      <c r="AT7" s="23"/>
      <c r="AU7" s="21"/>
      <c r="AV7" s="21"/>
      <c r="AW7" s="21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1"/>
      <c r="BX7" s="21"/>
      <c r="BY7" s="21"/>
      <c r="BZ7" s="21"/>
      <c r="CA7" s="20"/>
    </row>
    <row r="8" spans="1:79" x14ac:dyDescent="0.25">
      <c r="A8" s="120">
        <v>1</v>
      </c>
      <c r="B8" s="120">
        <v>2</v>
      </c>
      <c r="C8" s="120">
        <v>3</v>
      </c>
      <c r="D8" s="120">
        <v>5</v>
      </c>
      <c r="E8" s="120">
        <v>4</v>
      </c>
      <c r="F8" s="120">
        <v>5</v>
      </c>
      <c r="G8" s="120">
        <v>6</v>
      </c>
      <c r="H8" s="120">
        <v>7</v>
      </c>
      <c r="I8" s="120">
        <v>8</v>
      </c>
      <c r="J8" s="120">
        <v>9</v>
      </c>
      <c r="K8" s="120">
        <v>10</v>
      </c>
      <c r="L8" s="120">
        <v>11</v>
      </c>
      <c r="M8" s="120">
        <v>12</v>
      </c>
      <c r="N8" s="120">
        <v>13</v>
      </c>
      <c r="O8" s="120">
        <v>14</v>
      </c>
      <c r="P8" s="120">
        <v>15</v>
      </c>
      <c r="Q8" s="120">
        <v>16</v>
      </c>
      <c r="R8" s="120">
        <v>17</v>
      </c>
      <c r="S8" s="120">
        <v>18</v>
      </c>
      <c r="T8" s="120">
        <v>19</v>
      </c>
      <c r="U8" s="124">
        <v>20</v>
      </c>
    </row>
    <row r="9" spans="1:79" x14ac:dyDescent="0.25">
      <c r="A9" s="54">
        <v>1</v>
      </c>
      <c r="B9" s="54" t="s">
        <v>502</v>
      </c>
      <c r="C9" s="120">
        <v>9</v>
      </c>
      <c r="D9" s="54"/>
      <c r="E9" s="120">
        <v>190</v>
      </c>
      <c r="F9" s="120">
        <v>31</v>
      </c>
      <c r="G9" s="120">
        <v>5</v>
      </c>
      <c r="H9" s="120">
        <v>5</v>
      </c>
      <c r="I9" s="120">
        <v>2003</v>
      </c>
      <c r="J9" s="120">
        <v>20048</v>
      </c>
      <c r="K9" s="120">
        <v>15894</v>
      </c>
      <c r="L9" s="120">
        <v>2168</v>
      </c>
      <c r="M9" s="120">
        <v>1768</v>
      </c>
      <c r="N9" s="120">
        <v>1795</v>
      </c>
      <c r="O9" s="120">
        <v>591</v>
      </c>
      <c r="P9" s="120" t="s">
        <v>1</v>
      </c>
      <c r="Q9" s="54" t="s">
        <v>458</v>
      </c>
      <c r="R9" s="54" t="s">
        <v>93</v>
      </c>
      <c r="S9" s="120" t="s">
        <v>457</v>
      </c>
      <c r="T9" s="54"/>
      <c r="U9" s="54"/>
    </row>
    <row r="10" spans="1:79" x14ac:dyDescent="0.25">
      <c r="A10" s="54">
        <v>2</v>
      </c>
      <c r="B10" s="54" t="s">
        <v>503</v>
      </c>
      <c r="C10" s="120">
        <v>9</v>
      </c>
      <c r="D10" s="54"/>
      <c r="E10" s="120">
        <v>144</v>
      </c>
      <c r="F10" s="120">
        <v>24</v>
      </c>
      <c r="G10" s="120">
        <v>4</v>
      </c>
      <c r="H10" s="120">
        <v>4</v>
      </c>
      <c r="I10" s="120">
        <v>2005</v>
      </c>
      <c r="J10" s="120">
        <v>14391</v>
      </c>
      <c r="K10" s="120">
        <v>11451</v>
      </c>
      <c r="L10" s="120">
        <v>1508</v>
      </c>
      <c r="M10" s="120">
        <v>1236</v>
      </c>
      <c r="N10" s="120">
        <v>1236</v>
      </c>
      <c r="O10" s="120">
        <v>468</v>
      </c>
      <c r="P10" s="120" t="s">
        <v>1</v>
      </c>
      <c r="Q10" s="54" t="s">
        <v>458</v>
      </c>
      <c r="R10" s="54" t="s">
        <v>93</v>
      </c>
      <c r="S10" s="120" t="s">
        <v>457</v>
      </c>
      <c r="T10" s="54"/>
      <c r="U10" s="54"/>
    </row>
    <row r="11" spans="1:79" x14ac:dyDescent="0.25">
      <c r="A11" s="54">
        <v>3</v>
      </c>
      <c r="B11" s="54" t="s">
        <v>504</v>
      </c>
      <c r="C11" s="120">
        <v>5</v>
      </c>
      <c r="D11" s="54"/>
      <c r="E11" s="120">
        <v>72</v>
      </c>
      <c r="F11" s="120">
        <v>2</v>
      </c>
      <c r="G11" s="120">
        <v>2</v>
      </c>
      <c r="H11" s="120">
        <v>0</v>
      </c>
      <c r="I11" s="120">
        <v>2002</v>
      </c>
      <c r="J11" s="120">
        <v>7974</v>
      </c>
      <c r="K11" s="120">
        <v>5688</v>
      </c>
      <c r="L11" s="120">
        <v>763</v>
      </c>
      <c r="M11" s="120">
        <v>1033</v>
      </c>
      <c r="N11" s="120">
        <v>1033</v>
      </c>
      <c r="O11" s="120">
        <v>220</v>
      </c>
      <c r="P11" s="120" t="s">
        <v>1</v>
      </c>
      <c r="Q11" s="54" t="s">
        <v>458</v>
      </c>
      <c r="R11" s="54" t="s">
        <v>93</v>
      </c>
      <c r="S11" s="120" t="s">
        <v>457</v>
      </c>
      <c r="T11" s="54"/>
      <c r="U11" s="54"/>
    </row>
    <row r="12" spans="1:79" x14ac:dyDescent="0.25">
      <c r="A12" s="54"/>
      <c r="B12" s="54"/>
      <c r="C12" s="54"/>
      <c r="D12" s="54"/>
      <c r="E12" s="54"/>
      <c r="F12" s="54"/>
      <c r="G12" s="54"/>
      <c r="H12" s="54"/>
      <c r="I12" s="54"/>
      <c r="J12" s="54">
        <f>SUM(J9:J11)</f>
        <v>42413</v>
      </c>
      <c r="K12" s="54">
        <f>SUM(K9:K11)</f>
        <v>33033</v>
      </c>
      <c r="L12" s="54"/>
      <c r="M12" s="54"/>
      <c r="N12" s="54"/>
      <c r="O12" s="54"/>
      <c r="P12" s="54"/>
      <c r="Q12" s="54"/>
      <c r="R12" s="54"/>
      <c r="S12" s="54"/>
      <c r="T12" s="54"/>
      <c r="U12" s="54"/>
    </row>
    <row r="14" spans="1:79" x14ac:dyDescent="0.25">
      <c r="T14" s="118"/>
    </row>
    <row r="15" spans="1:79" x14ac:dyDescent="0.25">
      <c r="V15" s="2"/>
    </row>
    <row r="17" spans="12:16" ht="12" customHeight="1" x14ac:dyDescent="0.25">
      <c r="P17" s="118"/>
    </row>
    <row r="18" spans="12:16" x14ac:dyDescent="0.25">
      <c r="L18" s="118"/>
    </row>
    <row r="19" spans="12:16" x14ac:dyDescent="0.25">
      <c r="P19" s="118"/>
    </row>
  </sheetData>
  <mergeCells count="21">
    <mergeCell ref="BQ5:BV6"/>
    <mergeCell ref="C1:U1"/>
    <mergeCell ref="C5:H6"/>
    <mergeCell ref="P5:S6"/>
    <mergeCell ref="BW5:CA5"/>
    <mergeCell ref="J5:O6"/>
    <mergeCell ref="AI5:AI7"/>
    <mergeCell ref="AJ5:AJ7"/>
    <mergeCell ref="AK5:AP6"/>
    <mergeCell ref="AF5:AF7"/>
    <mergeCell ref="Z5:AB6"/>
    <mergeCell ref="AU5:BP6"/>
    <mergeCell ref="I5:I7"/>
    <mergeCell ref="T5:U6"/>
    <mergeCell ref="AH5:AH7"/>
    <mergeCell ref="AQ5:AT6"/>
    <mergeCell ref="AG5:AG7"/>
    <mergeCell ref="AC5:AE6"/>
    <mergeCell ref="A3:R3"/>
    <mergeCell ref="A5:A7"/>
    <mergeCell ref="B5:B7"/>
  </mergeCells>
  <pageMargins left="0.23622047244094491" right="0.23622047244094491" top="0.94488188976377963" bottom="0.74803149606299213" header="0.31496062992125984" footer="0.31496062992125984"/>
  <pageSetup paperSize="9" scale="56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A23"/>
  <sheetViews>
    <sheetView view="pageBreakPreview" zoomScale="60" zoomScaleNormal="70" workbookViewId="0">
      <selection activeCell="X37" sqref="X37"/>
    </sheetView>
  </sheetViews>
  <sheetFormatPr defaultRowHeight="12.75" x14ac:dyDescent="0.2"/>
  <cols>
    <col min="1" max="1" width="5.7109375" style="29" customWidth="1"/>
    <col min="2" max="2" width="29.42578125" style="29" customWidth="1"/>
    <col min="3" max="3" width="8.140625" style="29" customWidth="1"/>
    <col min="4" max="4" width="9.85546875" style="29" hidden="1" customWidth="1"/>
    <col min="5" max="5" width="8.5703125" style="29" customWidth="1"/>
    <col min="6" max="6" width="10.140625" style="29" customWidth="1"/>
    <col min="7" max="7" width="8.140625" style="29" customWidth="1"/>
    <col min="8" max="8" width="9.5703125" style="29" customWidth="1"/>
    <col min="9" max="9" width="12" style="29" customWidth="1"/>
    <col min="10" max="10" width="9.85546875" style="29" customWidth="1"/>
    <col min="11" max="11" width="14" style="29" customWidth="1"/>
    <col min="12" max="12" width="9.140625" style="29"/>
    <col min="13" max="13" width="10.140625" style="29" customWidth="1"/>
    <col min="14" max="14" width="8.7109375" style="29" customWidth="1"/>
    <col min="15" max="15" width="9" style="29" customWidth="1"/>
    <col min="16" max="16" width="11.42578125" style="29" customWidth="1"/>
    <col min="17" max="17" width="7.5703125" style="29" customWidth="1"/>
    <col min="18" max="18" width="10.42578125" style="29" customWidth="1"/>
    <col min="19" max="19" width="17.85546875" style="29" customWidth="1"/>
    <col min="20" max="20" width="13" style="29" customWidth="1"/>
    <col min="21" max="21" width="15" style="29" customWidth="1"/>
    <col min="22" max="16384" width="9.140625" style="1"/>
  </cols>
  <sheetData>
    <row r="1" spans="1:79" ht="30.75" customHeight="1" x14ac:dyDescent="0.3"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</row>
    <row r="3" spans="1:79" ht="16.5" customHeight="1" x14ac:dyDescent="0.3">
      <c r="A3" s="271" t="s">
        <v>513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</row>
    <row r="4" spans="1:79" ht="13.5" thickBot="1" x14ac:dyDescent="0.25"/>
    <row r="5" spans="1:79" ht="12.75" customHeight="1" x14ac:dyDescent="0.2">
      <c r="A5" s="321" t="s">
        <v>88</v>
      </c>
      <c r="B5" s="316" t="s">
        <v>641</v>
      </c>
      <c r="C5" s="304" t="s">
        <v>87</v>
      </c>
      <c r="D5" s="305"/>
      <c r="E5" s="305"/>
      <c r="F5" s="305"/>
      <c r="G5" s="305"/>
      <c r="H5" s="306"/>
      <c r="I5" s="316" t="s">
        <v>86</v>
      </c>
      <c r="J5" s="310" t="s">
        <v>85</v>
      </c>
      <c r="K5" s="311"/>
      <c r="L5" s="311"/>
      <c r="M5" s="311"/>
      <c r="N5" s="311"/>
      <c r="O5" s="311"/>
      <c r="P5" s="310" t="s">
        <v>84</v>
      </c>
      <c r="Q5" s="311"/>
      <c r="R5" s="311"/>
      <c r="S5" s="312"/>
      <c r="T5" s="311" t="s">
        <v>83</v>
      </c>
      <c r="U5" s="318"/>
      <c r="V5" s="27"/>
      <c r="W5" s="27"/>
      <c r="X5" s="27"/>
      <c r="Y5" s="27"/>
      <c r="Z5" s="252"/>
      <c r="AA5" s="252"/>
      <c r="AB5" s="252"/>
      <c r="AC5" s="252"/>
      <c r="AD5" s="252"/>
      <c r="AE5" s="252"/>
      <c r="AF5" s="249"/>
      <c r="AG5" s="249"/>
      <c r="AH5" s="249"/>
      <c r="AI5" s="249"/>
      <c r="AJ5" s="249"/>
      <c r="AK5" s="250"/>
      <c r="AL5" s="250"/>
      <c r="AM5" s="250"/>
      <c r="AN5" s="250"/>
      <c r="AO5" s="250"/>
      <c r="AP5" s="250"/>
      <c r="AQ5" s="251"/>
      <c r="AR5" s="251"/>
      <c r="AS5" s="251"/>
      <c r="AT5" s="251"/>
      <c r="AU5" s="252"/>
      <c r="AV5" s="252"/>
      <c r="AW5" s="252"/>
      <c r="AX5" s="252"/>
      <c r="AY5" s="252"/>
      <c r="AZ5" s="252"/>
      <c r="BA5" s="252"/>
      <c r="BB5" s="252"/>
      <c r="BC5" s="252"/>
      <c r="BD5" s="252"/>
      <c r="BE5" s="252"/>
      <c r="BF5" s="252"/>
      <c r="BG5" s="252"/>
      <c r="BH5" s="252"/>
      <c r="BI5" s="252"/>
      <c r="BJ5" s="252"/>
      <c r="BK5" s="252"/>
      <c r="BL5" s="252"/>
      <c r="BM5" s="252"/>
      <c r="BN5" s="252"/>
      <c r="BO5" s="252"/>
      <c r="BP5" s="252"/>
      <c r="BQ5" s="252"/>
      <c r="BR5" s="252"/>
      <c r="BS5" s="252"/>
      <c r="BT5" s="252"/>
      <c r="BU5" s="252"/>
      <c r="BV5" s="252"/>
      <c r="BW5" s="247"/>
      <c r="BX5" s="247"/>
      <c r="BY5" s="247"/>
      <c r="BZ5" s="247"/>
      <c r="CA5" s="247"/>
    </row>
    <row r="6" spans="1:79" ht="21" customHeight="1" x14ac:dyDescent="0.2">
      <c r="A6" s="322"/>
      <c r="B6" s="323"/>
      <c r="C6" s="307"/>
      <c r="D6" s="308"/>
      <c r="E6" s="308"/>
      <c r="F6" s="308"/>
      <c r="G6" s="308"/>
      <c r="H6" s="309"/>
      <c r="I6" s="317"/>
      <c r="J6" s="313"/>
      <c r="K6" s="314"/>
      <c r="L6" s="314"/>
      <c r="M6" s="314"/>
      <c r="N6" s="314"/>
      <c r="O6" s="314"/>
      <c r="P6" s="313"/>
      <c r="Q6" s="314"/>
      <c r="R6" s="314"/>
      <c r="S6" s="315"/>
      <c r="T6" s="319"/>
      <c r="U6" s="320"/>
      <c r="V6" s="27"/>
      <c r="W6" s="27"/>
      <c r="X6" s="27"/>
      <c r="Y6" s="27"/>
      <c r="Z6" s="252"/>
      <c r="AA6" s="252"/>
      <c r="AB6" s="252"/>
      <c r="AC6" s="252"/>
      <c r="AD6" s="252"/>
      <c r="AE6" s="252"/>
      <c r="AF6" s="249"/>
      <c r="AG6" s="249"/>
      <c r="AH6" s="249"/>
      <c r="AI6" s="249"/>
      <c r="AJ6" s="249"/>
      <c r="AK6" s="250"/>
      <c r="AL6" s="250"/>
      <c r="AM6" s="250"/>
      <c r="AN6" s="250"/>
      <c r="AO6" s="250"/>
      <c r="AP6" s="250"/>
      <c r="AQ6" s="251"/>
      <c r="AR6" s="251"/>
      <c r="AS6" s="251"/>
      <c r="AT6" s="251"/>
      <c r="AU6" s="252"/>
      <c r="AV6" s="252"/>
      <c r="AW6" s="252"/>
      <c r="AX6" s="252"/>
      <c r="AY6" s="252"/>
      <c r="AZ6" s="252"/>
      <c r="BA6" s="252"/>
      <c r="BB6" s="252"/>
      <c r="BC6" s="252"/>
      <c r="BD6" s="252"/>
      <c r="BE6" s="252"/>
      <c r="BF6" s="252"/>
      <c r="BG6" s="252"/>
      <c r="BH6" s="252"/>
      <c r="BI6" s="252"/>
      <c r="BJ6" s="252"/>
      <c r="BK6" s="252"/>
      <c r="BL6" s="252"/>
      <c r="BM6" s="252"/>
      <c r="BN6" s="252"/>
      <c r="BO6" s="252"/>
      <c r="BP6" s="252"/>
      <c r="BQ6" s="252"/>
      <c r="BR6" s="252"/>
      <c r="BS6" s="252"/>
      <c r="BT6" s="252"/>
      <c r="BU6" s="252"/>
      <c r="BV6" s="252"/>
      <c r="BW6" s="27"/>
      <c r="BX6" s="26"/>
      <c r="BY6" s="27"/>
      <c r="BZ6" s="26"/>
      <c r="CA6" s="25"/>
    </row>
    <row r="7" spans="1:79" ht="78.75" x14ac:dyDescent="0.2">
      <c r="A7" s="322"/>
      <c r="B7" s="323"/>
      <c r="C7" s="127" t="s">
        <v>79</v>
      </c>
      <c r="D7" s="128"/>
      <c r="E7" s="119" t="s">
        <v>78</v>
      </c>
      <c r="F7" s="119" t="s">
        <v>77</v>
      </c>
      <c r="G7" s="119" t="s">
        <v>76</v>
      </c>
      <c r="H7" s="119" t="s">
        <v>75</v>
      </c>
      <c r="I7" s="317"/>
      <c r="J7" s="119" t="s">
        <v>74</v>
      </c>
      <c r="K7" s="119" t="s">
        <v>73</v>
      </c>
      <c r="L7" s="119" t="s">
        <v>67</v>
      </c>
      <c r="M7" s="119" t="s">
        <v>72</v>
      </c>
      <c r="N7" s="119" t="s">
        <v>71</v>
      </c>
      <c r="O7" s="119" t="s">
        <v>70</v>
      </c>
      <c r="P7" s="119" t="s">
        <v>69</v>
      </c>
      <c r="Q7" s="119" t="s">
        <v>68</v>
      </c>
      <c r="R7" s="119" t="s">
        <v>67</v>
      </c>
      <c r="S7" s="119" t="s">
        <v>66</v>
      </c>
      <c r="T7" s="129" t="s">
        <v>64</v>
      </c>
      <c r="U7" s="130" t="s">
        <v>63</v>
      </c>
      <c r="V7" s="21"/>
      <c r="W7" s="21"/>
      <c r="X7" s="21"/>
      <c r="Y7" s="21"/>
      <c r="Z7" s="21"/>
      <c r="AA7" s="21"/>
      <c r="AB7" s="21"/>
      <c r="AC7" s="21"/>
      <c r="AD7" s="21"/>
      <c r="AE7" s="21"/>
      <c r="AF7" s="249"/>
      <c r="AG7" s="249"/>
      <c r="AH7" s="249"/>
      <c r="AI7" s="249"/>
      <c r="AJ7" s="249"/>
      <c r="AK7" s="24"/>
      <c r="AL7" s="24"/>
      <c r="AM7" s="24"/>
      <c r="AN7" s="24"/>
      <c r="AO7" s="24"/>
      <c r="AP7" s="24"/>
      <c r="AQ7" s="23"/>
      <c r="AR7" s="23"/>
      <c r="AS7" s="23"/>
      <c r="AT7" s="23"/>
      <c r="AU7" s="21"/>
      <c r="AV7" s="21"/>
      <c r="AW7" s="21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1"/>
      <c r="BX7" s="21"/>
      <c r="BY7" s="21"/>
      <c r="BZ7" s="21"/>
      <c r="CA7" s="20"/>
    </row>
    <row r="8" spans="1:79" ht="15.75" x14ac:dyDescent="0.25">
      <c r="A8" s="120">
        <v>1</v>
      </c>
      <c r="B8" s="120">
        <v>2</v>
      </c>
      <c r="C8" s="135">
        <v>3</v>
      </c>
      <c r="D8" s="135">
        <v>5</v>
      </c>
      <c r="E8" s="135">
        <v>4</v>
      </c>
      <c r="F8" s="135">
        <v>5</v>
      </c>
      <c r="G8" s="135">
        <v>6</v>
      </c>
      <c r="H8" s="135">
        <v>7</v>
      </c>
      <c r="I8" s="135">
        <v>8</v>
      </c>
      <c r="J8" s="135">
        <v>9</v>
      </c>
      <c r="K8" s="135">
        <v>10</v>
      </c>
      <c r="L8" s="135">
        <v>11</v>
      </c>
      <c r="M8" s="135">
        <v>12</v>
      </c>
      <c r="N8" s="135">
        <v>13</v>
      </c>
      <c r="O8" s="135">
        <v>14</v>
      </c>
      <c r="P8" s="135">
        <v>15</v>
      </c>
      <c r="Q8" s="135">
        <v>16</v>
      </c>
      <c r="R8" s="135">
        <v>17</v>
      </c>
      <c r="S8" s="135">
        <v>18</v>
      </c>
      <c r="T8" s="135">
        <v>19</v>
      </c>
      <c r="U8" s="124">
        <v>20</v>
      </c>
    </row>
    <row r="9" spans="1:79" ht="15.75" x14ac:dyDescent="0.2">
      <c r="A9" s="135">
        <v>1</v>
      </c>
      <c r="B9" s="132" t="s">
        <v>524</v>
      </c>
      <c r="C9" s="135">
        <v>5</v>
      </c>
      <c r="D9" s="135"/>
      <c r="E9" s="135">
        <v>120</v>
      </c>
      <c r="F9" s="135">
        <v>1</v>
      </c>
      <c r="G9" s="135">
        <v>2</v>
      </c>
      <c r="H9" s="135">
        <v>0</v>
      </c>
      <c r="I9" s="135">
        <v>1969</v>
      </c>
      <c r="J9" s="135">
        <v>3221.1</v>
      </c>
      <c r="K9" s="135">
        <v>3221.1</v>
      </c>
      <c r="L9" s="135">
        <v>1080</v>
      </c>
      <c r="M9" s="135">
        <v>815</v>
      </c>
      <c r="N9" s="135">
        <v>525</v>
      </c>
      <c r="O9" s="135">
        <v>146.6</v>
      </c>
      <c r="P9" s="135" t="s">
        <v>108</v>
      </c>
      <c r="Q9" s="135" t="s">
        <v>38</v>
      </c>
      <c r="R9" s="135" t="s">
        <v>2</v>
      </c>
      <c r="S9" s="135" t="s">
        <v>38</v>
      </c>
      <c r="T9" s="135"/>
      <c r="U9" s="135"/>
    </row>
    <row r="10" spans="1:79" ht="15.75" x14ac:dyDescent="0.2">
      <c r="A10" s="135">
        <v>2</v>
      </c>
      <c r="B10" s="132" t="s">
        <v>515</v>
      </c>
      <c r="C10" s="135">
        <v>14</v>
      </c>
      <c r="D10" s="135"/>
      <c r="E10" s="135">
        <v>69</v>
      </c>
      <c r="F10" s="135">
        <v>0</v>
      </c>
      <c r="G10" s="135">
        <v>1</v>
      </c>
      <c r="H10" s="135">
        <v>2</v>
      </c>
      <c r="I10" s="135">
        <v>1997</v>
      </c>
      <c r="J10" s="136">
        <v>4397.3</v>
      </c>
      <c r="K10" s="135">
        <v>4397.3</v>
      </c>
      <c r="L10" s="135">
        <v>475</v>
      </c>
      <c r="M10" s="135">
        <v>415</v>
      </c>
      <c r="N10" s="135">
        <v>315</v>
      </c>
      <c r="O10" s="135">
        <v>542.29999999999995</v>
      </c>
      <c r="P10" s="135" t="s">
        <v>108</v>
      </c>
      <c r="Q10" s="135" t="s">
        <v>38</v>
      </c>
      <c r="R10" s="135" t="s">
        <v>2</v>
      </c>
      <c r="S10" s="135" t="s">
        <v>38</v>
      </c>
      <c r="T10" s="135"/>
      <c r="U10" s="135"/>
    </row>
    <row r="11" spans="1:79" ht="15.75" x14ac:dyDescent="0.2">
      <c r="A11" s="135">
        <v>3</v>
      </c>
      <c r="B11" s="132" t="s">
        <v>516</v>
      </c>
      <c r="C11" s="135">
        <v>14</v>
      </c>
      <c r="D11" s="135"/>
      <c r="E11" s="135">
        <v>112</v>
      </c>
      <c r="F11" s="135">
        <v>0</v>
      </c>
      <c r="G11" s="135">
        <v>1</v>
      </c>
      <c r="H11" s="135">
        <v>2</v>
      </c>
      <c r="I11" s="135">
        <v>2005</v>
      </c>
      <c r="J11" s="136">
        <v>7933.8</v>
      </c>
      <c r="K11" s="135">
        <v>7933.8</v>
      </c>
      <c r="L11" s="135">
        <v>615</v>
      </c>
      <c r="M11" s="135">
        <v>565</v>
      </c>
      <c r="N11" s="135">
        <v>396</v>
      </c>
      <c r="O11" s="135">
        <v>996.7</v>
      </c>
      <c r="P11" s="135" t="s">
        <v>108</v>
      </c>
      <c r="Q11" s="135" t="s">
        <v>38</v>
      </c>
      <c r="R11" s="135" t="s">
        <v>2</v>
      </c>
      <c r="S11" s="135" t="s">
        <v>38</v>
      </c>
      <c r="T11" s="135"/>
      <c r="U11" s="135"/>
    </row>
    <row r="12" spans="1:79" ht="15.75" x14ac:dyDescent="0.2">
      <c r="A12" s="135">
        <v>4</v>
      </c>
      <c r="B12" s="132" t="s">
        <v>517</v>
      </c>
      <c r="C12" s="135">
        <v>14</v>
      </c>
      <c r="D12" s="135"/>
      <c r="E12" s="135">
        <v>69</v>
      </c>
      <c r="F12" s="135">
        <v>0</v>
      </c>
      <c r="G12" s="135">
        <v>1</v>
      </c>
      <c r="H12" s="135">
        <v>2</v>
      </c>
      <c r="I12" s="135">
        <v>1994</v>
      </c>
      <c r="J12" s="135">
        <v>4231.6000000000004</v>
      </c>
      <c r="K12" s="135">
        <v>4231.6000000000004</v>
      </c>
      <c r="L12" s="135">
        <v>475</v>
      </c>
      <c r="M12" s="135">
        <v>415</v>
      </c>
      <c r="N12" s="135">
        <v>321</v>
      </c>
      <c r="O12" s="135">
        <v>625.1</v>
      </c>
      <c r="P12" s="135" t="s">
        <v>108</v>
      </c>
      <c r="Q12" s="135" t="s">
        <v>38</v>
      </c>
      <c r="R12" s="135" t="s">
        <v>2</v>
      </c>
      <c r="S12" s="135" t="s">
        <v>38</v>
      </c>
      <c r="T12" s="135"/>
      <c r="U12" s="135"/>
    </row>
    <row r="13" spans="1:79" ht="15.75" x14ac:dyDescent="0.2">
      <c r="A13" s="135">
        <v>5</v>
      </c>
      <c r="B13" s="132" t="s">
        <v>512</v>
      </c>
      <c r="C13" s="135">
        <v>5</v>
      </c>
      <c r="D13" s="135"/>
      <c r="E13" s="135">
        <v>64</v>
      </c>
      <c r="F13" s="135">
        <v>7</v>
      </c>
      <c r="G13" s="135">
        <v>2</v>
      </c>
      <c r="H13" s="135">
        <v>0</v>
      </c>
      <c r="I13" s="135">
        <v>2000</v>
      </c>
      <c r="J13" s="135">
        <v>4099.2</v>
      </c>
      <c r="K13" s="135">
        <v>4099.2</v>
      </c>
      <c r="L13" s="135">
        <v>1040</v>
      </c>
      <c r="M13" s="135">
        <v>0</v>
      </c>
      <c r="N13" s="135">
        <v>780</v>
      </c>
      <c r="O13" s="135">
        <v>133.5</v>
      </c>
      <c r="P13" s="135" t="s">
        <v>108</v>
      </c>
      <c r="Q13" s="135" t="s">
        <v>38</v>
      </c>
      <c r="R13" s="135" t="s">
        <v>2</v>
      </c>
      <c r="S13" s="135" t="s">
        <v>38</v>
      </c>
      <c r="T13" s="135"/>
      <c r="U13" s="135"/>
    </row>
    <row r="14" spans="1:79" ht="15.75" x14ac:dyDescent="0.2">
      <c r="A14" s="135">
        <v>6</v>
      </c>
      <c r="B14" s="132" t="s">
        <v>514</v>
      </c>
      <c r="C14" s="135">
        <v>5</v>
      </c>
      <c r="D14" s="135"/>
      <c r="E14" s="135">
        <v>100</v>
      </c>
      <c r="F14" s="135">
        <v>0</v>
      </c>
      <c r="G14" s="135">
        <v>2</v>
      </c>
      <c r="H14" s="135">
        <v>0</v>
      </c>
      <c r="I14" s="135">
        <v>1974</v>
      </c>
      <c r="J14" s="135">
        <v>3420</v>
      </c>
      <c r="K14" s="135">
        <v>3420</v>
      </c>
      <c r="L14" s="135">
        <v>1080</v>
      </c>
      <c r="M14" s="135">
        <v>815</v>
      </c>
      <c r="N14" s="135">
        <v>673</v>
      </c>
      <c r="O14" s="135">
        <v>123.6</v>
      </c>
      <c r="P14" s="135" t="s">
        <v>108</v>
      </c>
      <c r="Q14" s="135" t="s">
        <v>38</v>
      </c>
      <c r="R14" s="135" t="s">
        <v>2</v>
      </c>
      <c r="S14" s="135" t="s">
        <v>38</v>
      </c>
      <c r="T14" s="135"/>
      <c r="U14" s="135"/>
    </row>
    <row r="15" spans="1:79" ht="15.75" x14ac:dyDescent="0.2">
      <c r="A15" s="135">
        <v>7</v>
      </c>
      <c r="B15" s="132" t="s">
        <v>523</v>
      </c>
      <c r="C15" s="135">
        <v>9</v>
      </c>
      <c r="D15" s="135"/>
      <c r="E15" s="135">
        <v>226</v>
      </c>
      <c r="F15" s="135">
        <v>1</v>
      </c>
      <c r="G15" s="135">
        <v>2</v>
      </c>
      <c r="H15" s="135">
        <v>2</v>
      </c>
      <c r="I15" s="135">
        <v>1983</v>
      </c>
      <c r="J15" s="136">
        <v>8149.02</v>
      </c>
      <c r="K15" s="135">
        <v>8149.02</v>
      </c>
      <c r="L15" s="135">
        <v>1288</v>
      </c>
      <c r="M15" s="135">
        <v>981</v>
      </c>
      <c r="N15" s="135">
        <v>920</v>
      </c>
      <c r="O15" s="135">
        <v>460</v>
      </c>
      <c r="P15" s="135" t="s">
        <v>108</v>
      </c>
      <c r="Q15" s="135" t="s">
        <v>511</v>
      </c>
      <c r="R15" s="135" t="s">
        <v>2</v>
      </c>
      <c r="S15" s="135" t="s">
        <v>38</v>
      </c>
      <c r="T15" s="135"/>
      <c r="U15" s="135"/>
    </row>
    <row r="16" spans="1:79" ht="15.75" x14ac:dyDescent="0.2">
      <c r="A16" s="135">
        <v>8</v>
      </c>
      <c r="B16" s="132" t="s">
        <v>522</v>
      </c>
      <c r="C16" s="135">
        <v>5</v>
      </c>
      <c r="D16" s="135"/>
      <c r="E16" s="135">
        <v>120</v>
      </c>
      <c r="F16" s="135">
        <v>0</v>
      </c>
      <c r="G16" s="135">
        <v>2</v>
      </c>
      <c r="H16" s="135">
        <v>0</v>
      </c>
      <c r="I16" s="135">
        <v>1975</v>
      </c>
      <c r="J16" s="135">
        <v>3272.5</v>
      </c>
      <c r="K16" s="135">
        <v>3272.5</v>
      </c>
      <c r="L16" s="135">
        <v>1050</v>
      </c>
      <c r="M16" s="135">
        <v>815</v>
      </c>
      <c r="N16" s="135">
        <v>673</v>
      </c>
      <c r="O16" s="135">
        <v>150.1</v>
      </c>
      <c r="P16" s="135" t="s">
        <v>108</v>
      </c>
      <c r="Q16" s="135" t="s">
        <v>38</v>
      </c>
      <c r="R16" s="135" t="s">
        <v>2</v>
      </c>
      <c r="S16" s="135" t="s">
        <v>38</v>
      </c>
      <c r="T16" s="135"/>
      <c r="U16" s="135"/>
    </row>
    <row r="17" spans="1:22" ht="15.75" x14ac:dyDescent="0.2">
      <c r="A17" s="135">
        <v>9</v>
      </c>
      <c r="B17" s="132" t="s">
        <v>508</v>
      </c>
      <c r="C17" s="135">
        <v>10</v>
      </c>
      <c r="D17" s="135"/>
      <c r="E17" s="135">
        <v>176</v>
      </c>
      <c r="F17" s="135">
        <v>4</v>
      </c>
      <c r="G17" s="135">
        <v>4</v>
      </c>
      <c r="H17" s="135">
        <v>4</v>
      </c>
      <c r="I17" s="135">
        <v>2008</v>
      </c>
      <c r="J17" s="135">
        <v>11448.1</v>
      </c>
      <c r="K17" s="135">
        <v>11448.1</v>
      </c>
      <c r="L17" s="135">
        <v>1026.2</v>
      </c>
      <c r="M17" s="135" t="s">
        <v>506</v>
      </c>
      <c r="N17" s="135">
        <v>958</v>
      </c>
      <c r="O17" s="135">
        <v>1989.4</v>
      </c>
      <c r="P17" s="135" t="s">
        <v>108</v>
      </c>
      <c r="Q17" s="135" t="s">
        <v>38</v>
      </c>
      <c r="R17" s="135" t="s">
        <v>507</v>
      </c>
      <c r="S17" s="135" t="s">
        <v>38</v>
      </c>
      <c r="T17" s="135"/>
      <c r="U17" s="135"/>
      <c r="V17" s="2"/>
    </row>
    <row r="18" spans="1:22" ht="51.75" customHeight="1" x14ac:dyDescent="0.2">
      <c r="A18" s="135">
        <v>10</v>
      </c>
      <c r="B18" s="132" t="s">
        <v>521</v>
      </c>
      <c r="C18" s="135">
        <v>10</v>
      </c>
      <c r="D18" s="135"/>
      <c r="E18" s="135">
        <v>80</v>
      </c>
      <c r="F18" s="135">
        <v>2</v>
      </c>
      <c r="G18" s="135">
        <v>2</v>
      </c>
      <c r="H18" s="135">
        <v>2</v>
      </c>
      <c r="I18" s="135">
        <v>2007</v>
      </c>
      <c r="J18" s="136">
        <v>5006.3999999999996</v>
      </c>
      <c r="K18" s="135">
        <v>4721.7</v>
      </c>
      <c r="L18" s="135">
        <v>670</v>
      </c>
      <c r="M18" s="135">
        <v>481</v>
      </c>
      <c r="N18" s="135">
        <v>540</v>
      </c>
      <c r="O18" s="135">
        <v>882.6</v>
      </c>
      <c r="P18" s="135" t="s">
        <v>108</v>
      </c>
      <c r="Q18" s="135" t="s">
        <v>38</v>
      </c>
      <c r="R18" s="124" t="s">
        <v>510</v>
      </c>
      <c r="S18" s="135" t="s">
        <v>38</v>
      </c>
      <c r="T18" s="135"/>
      <c r="U18" s="135"/>
    </row>
    <row r="19" spans="1:22" ht="15.75" x14ac:dyDescent="0.2">
      <c r="A19" s="135">
        <v>11</v>
      </c>
      <c r="B19" s="133" t="s">
        <v>520</v>
      </c>
      <c r="C19" s="135">
        <v>9</v>
      </c>
      <c r="D19" s="135"/>
      <c r="E19" s="136">
        <v>125</v>
      </c>
      <c r="F19" s="135">
        <v>2</v>
      </c>
      <c r="G19" s="135">
        <v>2</v>
      </c>
      <c r="H19" s="135">
        <v>2</v>
      </c>
      <c r="I19" s="135">
        <v>1994</v>
      </c>
      <c r="J19" s="135">
        <v>5040.6000000000004</v>
      </c>
      <c r="K19" s="135">
        <v>5040.6000000000004</v>
      </c>
      <c r="L19" s="135">
        <v>970</v>
      </c>
      <c r="M19" s="135">
        <v>895</v>
      </c>
      <c r="N19" s="135">
        <v>500</v>
      </c>
      <c r="O19" s="135">
        <v>503.4</v>
      </c>
      <c r="P19" s="135" t="s">
        <v>108</v>
      </c>
      <c r="Q19" s="135" t="s">
        <v>38</v>
      </c>
      <c r="R19" s="135" t="s">
        <v>2</v>
      </c>
      <c r="S19" s="135" t="s">
        <v>38</v>
      </c>
      <c r="T19" s="135"/>
      <c r="U19" s="135"/>
    </row>
    <row r="20" spans="1:22" ht="15.75" x14ac:dyDescent="0.2">
      <c r="A20" s="135">
        <v>12</v>
      </c>
      <c r="B20" s="133" t="s">
        <v>519</v>
      </c>
      <c r="C20" s="135" t="s">
        <v>509</v>
      </c>
      <c r="D20" s="135"/>
      <c r="E20" s="136">
        <v>161</v>
      </c>
      <c r="F20" s="136">
        <v>11</v>
      </c>
      <c r="G20" s="136">
        <v>2</v>
      </c>
      <c r="H20" s="136">
        <v>4</v>
      </c>
      <c r="I20" s="136">
        <v>2008</v>
      </c>
      <c r="J20" s="136">
        <v>10270.5</v>
      </c>
      <c r="K20" s="136">
        <v>10270.5</v>
      </c>
      <c r="L20" s="136">
        <v>996</v>
      </c>
      <c r="M20" s="136">
        <v>282</v>
      </c>
      <c r="N20" s="136">
        <v>369</v>
      </c>
      <c r="O20" s="136">
        <v>1131</v>
      </c>
      <c r="P20" s="135" t="s">
        <v>108</v>
      </c>
      <c r="Q20" s="135" t="s">
        <v>38</v>
      </c>
      <c r="R20" s="135" t="s">
        <v>2</v>
      </c>
      <c r="S20" s="135" t="s">
        <v>38</v>
      </c>
      <c r="T20" s="135"/>
      <c r="U20" s="135"/>
    </row>
    <row r="21" spans="1:22" ht="15.75" x14ac:dyDescent="0.2">
      <c r="A21" s="135">
        <v>13</v>
      </c>
      <c r="B21" s="132" t="s">
        <v>518</v>
      </c>
      <c r="C21" s="135">
        <v>5</v>
      </c>
      <c r="D21" s="135"/>
      <c r="E21" s="135">
        <v>25</v>
      </c>
      <c r="F21" s="135">
        <v>4</v>
      </c>
      <c r="G21" s="135">
        <v>4</v>
      </c>
      <c r="H21" s="135">
        <v>0</v>
      </c>
      <c r="I21" s="135">
        <v>2006</v>
      </c>
      <c r="J21" s="135">
        <v>6874.3</v>
      </c>
      <c r="K21" s="135">
        <v>6874.3</v>
      </c>
      <c r="L21" s="135">
        <v>649</v>
      </c>
      <c r="M21" s="135">
        <v>590</v>
      </c>
      <c r="N21" s="135">
        <v>120.6</v>
      </c>
      <c r="O21" s="135">
        <v>615</v>
      </c>
      <c r="P21" s="135" t="s">
        <v>108</v>
      </c>
      <c r="Q21" s="135" t="s">
        <v>38</v>
      </c>
      <c r="R21" s="135" t="s">
        <v>505</v>
      </c>
      <c r="S21" s="135" t="s">
        <v>38</v>
      </c>
      <c r="T21" s="135"/>
      <c r="U21" s="135"/>
    </row>
    <row r="22" spans="1:22" s="203" customFormat="1" ht="15.75" x14ac:dyDescent="0.25">
      <c r="A22" s="184"/>
      <c r="B22" s="184"/>
      <c r="C22" s="184"/>
      <c r="D22" s="184"/>
      <c r="E22" s="184">
        <f>SUM(E8:E21)</f>
        <v>1451</v>
      </c>
      <c r="F22" s="184"/>
      <c r="G22" s="184"/>
      <c r="H22" s="184"/>
      <c r="I22" s="184"/>
      <c r="J22" s="184">
        <f>SUM(J9:J21)</f>
        <v>77364.42</v>
      </c>
      <c r="K22" s="184">
        <f>SUM(K9:K21)</f>
        <v>77079.72</v>
      </c>
      <c r="L22" s="184"/>
      <c r="M22" s="184"/>
      <c r="N22" s="184"/>
      <c r="O22" s="184"/>
      <c r="P22" s="184"/>
      <c r="Q22" s="184"/>
      <c r="R22" s="184"/>
      <c r="S22" s="184"/>
      <c r="T22" s="184"/>
      <c r="U22" s="184"/>
    </row>
    <row r="23" spans="1:22" x14ac:dyDescent="0.2">
      <c r="P23" s="35"/>
    </row>
  </sheetData>
  <mergeCells count="21">
    <mergeCell ref="AC5:AE6"/>
    <mergeCell ref="A3:R3"/>
    <mergeCell ref="A5:A7"/>
    <mergeCell ref="B5:B7"/>
    <mergeCell ref="C1:U1"/>
    <mergeCell ref="BQ5:BV6"/>
    <mergeCell ref="C5:H6"/>
    <mergeCell ref="P5:S6"/>
    <mergeCell ref="BW5:CA5"/>
    <mergeCell ref="J5:O6"/>
    <mergeCell ref="AI5:AI7"/>
    <mergeCell ref="AJ5:AJ7"/>
    <mergeCell ref="AK5:AP6"/>
    <mergeCell ref="AF5:AF7"/>
    <mergeCell ref="Z5:AB6"/>
    <mergeCell ref="AU5:BP6"/>
    <mergeCell ref="I5:I7"/>
    <mergeCell ref="T5:U6"/>
    <mergeCell ref="AH5:AH7"/>
    <mergeCell ref="AQ5:AT6"/>
    <mergeCell ref="AG5:AG7"/>
  </mergeCells>
  <pageMargins left="0.23622047244094491" right="0.23622047244094491" top="0.94488188976377963" bottom="0.74803149606299213" header="0.31496062992125984" footer="0.31496062992125984"/>
  <pageSetup paperSize="9" scale="62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A20"/>
  <sheetViews>
    <sheetView view="pageBreakPreview" zoomScale="60" zoomScaleNormal="70" workbookViewId="0">
      <selection activeCell="A15" sqref="A15:U15"/>
    </sheetView>
  </sheetViews>
  <sheetFormatPr defaultRowHeight="12.75" x14ac:dyDescent="0.2"/>
  <cols>
    <col min="1" max="1" width="5.7109375" style="29" customWidth="1"/>
    <col min="2" max="2" width="25.140625" style="29" customWidth="1"/>
    <col min="3" max="3" width="10.5703125" style="29" customWidth="1"/>
    <col min="4" max="4" width="9.85546875" style="29" hidden="1" customWidth="1"/>
    <col min="5" max="5" width="12.85546875" style="29" customWidth="1"/>
    <col min="6" max="6" width="10.140625" style="29" customWidth="1"/>
    <col min="7" max="7" width="8.140625" style="29" customWidth="1"/>
    <col min="8" max="8" width="9.5703125" style="29" customWidth="1"/>
    <col min="9" max="9" width="12" style="29" customWidth="1"/>
    <col min="10" max="10" width="9.85546875" style="29" customWidth="1"/>
    <col min="11" max="11" width="14" style="29" customWidth="1"/>
    <col min="12" max="12" width="9.140625" style="29"/>
    <col min="13" max="13" width="10.140625" style="29" customWidth="1"/>
    <col min="14" max="14" width="8.7109375" style="29" customWidth="1"/>
    <col min="15" max="15" width="9" style="29" customWidth="1"/>
    <col min="16" max="16" width="14.42578125" style="29" customWidth="1"/>
    <col min="17" max="17" width="14.5703125" style="29" customWidth="1"/>
    <col min="18" max="18" width="9" style="29" customWidth="1"/>
    <col min="19" max="19" width="17.85546875" style="29" customWidth="1"/>
    <col min="20" max="20" width="13" style="29" customWidth="1"/>
    <col min="21" max="21" width="15" style="29" customWidth="1"/>
    <col min="22" max="16384" width="9.140625" style="1"/>
  </cols>
  <sheetData>
    <row r="1" spans="1:79" ht="35.25" customHeight="1" x14ac:dyDescent="0.3"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</row>
    <row r="3" spans="1:79" ht="16.5" customHeight="1" x14ac:dyDescent="0.3">
      <c r="A3" s="271" t="s">
        <v>531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</row>
    <row r="5" spans="1:79" ht="12.75" customHeight="1" x14ac:dyDescent="0.2">
      <c r="A5" s="270" t="s">
        <v>88</v>
      </c>
      <c r="B5" s="270" t="s">
        <v>641</v>
      </c>
      <c r="C5" s="274" t="s">
        <v>87</v>
      </c>
      <c r="D5" s="274"/>
      <c r="E5" s="274"/>
      <c r="F5" s="274"/>
      <c r="G5" s="274"/>
      <c r="H5" s="274"/>
      <c r="I5" s="270" t="s">
        <v>86</v>
      </c>
      <c r="J5" s="270" t="s">
        <v>85</v>
      </c>
      <c r="K5" s="270"/>
      <c r="L5" s="270"/>
      <c r="M5" s="270"/>
      <c r="N5" s="270"/>
      <c r="O5" s="270"/>
      <c r="P5" s="270" t="s">
        <v>84</v>
      </c>
      <c r="Q5" s="270"/>
      <c r="R5" s="270"/>
      <c r="S5" s="270"/>
      <c r="T5" s="270" t="s">
        <v>83</v>
      </c>
      <c r="U5" s="303"/>
      <c r="V5" s="27"/>
      <c r="W5" s="27"/>
      <c r="X5" s="27"/>
      <c r="Y5" s="27"/>
      <c r="Z5" s="252"/>
      <c r="AA5" s="252"/>
      <c r="AB5" s="252"/>
      <c r="AC5" s="252"/>
      <c r="AD5" s="252"/>
      <c r="AE5" s="252"/>
      <c r="AF5" s="249"/>
      <c r="AG5" s="249"/>
      <c r="AH5" s="249"/>
      <c r="AI5" s="249"/>
      <c r="AJ5" s="249"/>
      <c r="AK5" s="250"/>
      <c r="AL5" s="250"/>
      <c r="AM5" s="250"/>
      <c r="AN5" s="250"/>
      <c r="AO5" s="250"/>
      <c r="AP5" s="250"/>
      <c r="AQ5" s="251"/>
      <c r="AR5" s="251"/>
      <c r="AS5" s="251"/>
      <c r="AT5" s="251"/>
      <c r="AU5" s="252"/>
      <c r="AV5" s="252"/>
      <c r="AW5" s="252"/>
      <c r="AX5" s="252"/>
      <c r="AY5" s="252"/>
      <c r="AZ5" s="252"/>
      <c r="BA5" s="252"/>
      <c r="BB5" s="252"/>
      <c r="BC5" s="252"/>
      <c r="BD5" s="252"/>
      <c r="BE5" s="252"/>
      <c r="BF5" s="252"/>
      <c r="BG5" s="252"/>
      <c r="BH5" s="252"/>
      <c r="BI5" s="252"/>
      <c r="BJ5" s="252"/>
      <c r="BK5" s="252"/>
      <c r="BL5" s="252"/>
      <c r="BM5" s="252"/>
      <c r="BN5" s="252"/>
      <c r="BO5" s="252"/>
      <c r="BP5" s="252"/>
      <c r="BQ5" s="252"/>
      <c r="BR5" s="252"/>
      <c r="BS5" s="252"/>
      <c r="BT5" s="252"/>
      <c r="BU5" s="252"/>
      <c r="BV5" s="252"/>
      <c r="BW5" s="247"/>
      <c r="BX5" s="247"/>
      <c r="BY5" s="247"/>
      <c r="BZ5" s="247"/>
      <c r="CA5" s="247"/>
    </row>
    <row r="6" spans="1:79" ht="21" customHeight="1" x14ac:dyDescent="0.2">
      <c r="A6" s="270"/>
      <c r="B6" s="272"/>
      <c r="C6" s="274"/>
      <c r="D6" s="274"/>
      <c r="E6" s="274"/>
      <c r="F6" s="274"/>
      <c r="G6" s="274"/>
      <c r="H6" s="274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303"/>
      <c r="U6" s="303"/>
      <c r="V6" s="27"/>
      <c r="W6" s="27"/>
      <c r="X6" s="27"/>
      <c r="Y6" s="27"/>
      <c r="Z6" s="252"/>
      <c r="AA6" s="252"/>
      <c r="AB6" s="252"/>
      <c r="AC6" s="252"/>
      <c r="AD6" s="252"/>
      <c r="AE6" s="252"/>
      <c r="AF6" s="249"/>
      <c r="AG6" s="249"/>
      <c r="AH6" s="249"/>
      <c r="AI6" s="249"/>
      <c r="AJ6" s="249"/>
      <c r="AK6" s="250"/>
      <c r="AL6" s="250"/>
      <c r="AM6" s="250"/>
      <c r="AN6" s="250"/>
      <c r="AO6" s="250"/>
      <c r="AP6" s="250"/>
      <c r="AQ6" s="251"/>
      <c r="AR6" s="251"/>
      <c r="AS6" s="251"/>
      <c r="AT6" s="251"/>
      <c r="AU6" s="252"/>
      <c r="AV6" s="252"/>
      <c r="AW6" s="252"/>
      <c r="AX6" s="252"/>
      <c r="AY6" s="252"/>
      <c r="AZ6" s="252"/>
      <c r="BA6" s="252"/>
      <c r="BB6" s="252"/>
      <c r="BC6" s="252"/>
      <c r="BD6" s="252"/>
      <c r="BE6" s="252"/>
      <c r="BF6" s="252"/>
      <c r="BG6" s="252"/>
      <c r="BH6" s="252"/>
      <c r="BI6" s="252"/>
      <c r="BJ6" s="252"/>
      <c r="BK6" s="252"/>
      <c r="BL6" s="252"/>
      <c r="BM6" s="252"/>
      <c r="BN6" s="252"/>
      <c r="BO6" s="252"/>
      <c r="BP6" s="252"/>
      <c r="BQ6" s="252"/>
      <c r="BR6" s="252"/>
      <c r="BS6" s="252"/>
      <c r="BT6" s="252"/>
      <c r="BU6" s="252"/>
      <c r="BV6" s="252"/>
      <c r="BW6" s="27"/>
      <c r="BX6" s="26"/>
      <c r="BY6" s="27"/>
      <c r="BZ6" s="26"/>
      <c r="CA6" s="25"/>
    </row>
    <row r="7" spans="1:79" ht="78.75" x14ac:dyDescent="0.2">
      <c r="A7" s="270"/>
      <c r="B7" s="272"/>
      <c r="C7" s="122" t="s">
        <v>79</v>
      </c>
      <c r="D7" s="123"/>
      <c r="E7" s="124" t="s">
        <v>78</v>
      </c>
      <c r="F7" s="124" t="s">
        <v>77</v>
      </c>
      <c r="G7" s="124" t="s">
        <v>76</v>
      </c>
      <c r="H7" s="124" t="s">
        <v>75</v>
      </c>
      <c r="I7" s="270"/>
      <c r="J7" s="124" t="s">
        <v>74</v>
      </c>
      <c r="K7" s="124" t="s">
        <v>73</v>
      </c>
      <c r="L7" s="124" t="s">
        <v>67</v>
      </c>
      <c r="M7" s="124" t="s">
        <v>72</v>
      </c>
      <c r="N7" s="124" t="s">
        <v>71</v>
      </c>
      <c r="O7" s="124" t="s">
        <v>70</v>
      </c>
      <c r="P7" s="124" t="s">
        <v>69</v>
      </c>
      <c r="Q7" s="124" t="s">
        <v>68</v>
      </c>
      <c r="R7" s="124" t="s">
        <v>67</v>
      </c>
      <c r="S7" s="124" t="s">
        <v>66</v>
      </c>
      <c r="T7" s="124" t="s">
        <v>64</v>
      </c>
      <c r="U7" s="124" t="s">
        <v>63</v>
      </c>
      <c r="V7" s="21"/>
      <c r="W7" s="21"/>
      <c r="X7" s="21"/>
      <c r="Y7" s="21"/>
      <c r="Z7" s="21"/>
      <c r="AA7" s="21"/>
      <c r="AB7" s="21"/>
      <c r="AC7" s="21"/>
      <c r="AD7" s="21"/>
      <c r="AE7" s="21"/>
      <c r="AF7" s="249"/>
      <c r="AG7" s="249"/>
      <c r="AH7" s="249"/>
      <c r="AI7" s="249"/>
      <c r="AJ7" s="249"/>
      <c r="AK7" s="24"/>
      <c r="AL7" s="24"/>
      <c r="AM7" s="24"/>
      <c r="AN7" s="24"/>
      <c r="AO7" s="24"/>
      <c r="AP7" s="24"/>
      <c r="AQ7" s="23"/>
      <c r="AR7" s="23"/>
      <c r="AS7" s="23"/>
      <c r="AT7" s="23"/>
      <c r="AU7" s="21"/>
      <c r="AV7" s="21"/>
      <c r="AW7" s="21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1"/>
      <c r="BX7" s="21"/>
      <c r="BY7" s="21"/>
      <c r="BZ7" s="21"/>
      <c r="CA7" s="20"/>
    </row>
    <row r="8" spans="1:79" ht="15.75" x14ac:dyDescent="0.25">
      <c r="A8" s="120">
        <v>1</v>
      </c>
      <c r="B8" s="120">
        <v>2</v>
      </c>
      <c r="C8" s="120">
        <v>3</v>
      </c>
      <c r="D8" s="120">
        <v>5</v>
      </c>
      <c r="E8" s="120">
        <v>4</v>
      </c>
      <c r="F8" s="120">
        <v>5</v>
      </c>
      <c r="G8" s="120">
        <v>6</v>
      </c>
      <c r="H8" s="120">
        <v>7</v>
      </c>
      <c r="I8" s="120">
        <v>8</v>
      </c>
      <c r="J8" s="120">
        <v>9</v>
      </c>
      <c r="K8" s="120">
        <v>10</v>
      </c>
      <c r="L8" s="120">
        <v>11</v>
      </c>
      <c r="M8" s="120">
        <v>12</v>
      </c>
      <c r="N8" s="120">
        <v>13</v>
      </c>
      <c r="O8" s="120">
        <v>14</v>
      </c>
      <c r="P8" s="120">
        <v>15</v>
      </c>
      <c r="Q8" s="120">
        <v>16</v>
      </c>
      <c r="R8" s="120">
        <v>17</v>
      </c>
      <c r="S8" s="120">
        <v>18</v>
      </c>
      <c r="T8" s="120">
        <v>19</v>
      </c>
      <c r="U8" s="124">
        <v>20</v>
      </c>
    </row>
    <row r="9" spans="1:79" ht="63" x14ac:dyDescent="0.25">
      <c r="A9" s="135">
        <v>1</v>
      </c>
      <c r="B9" s="140" t="s">
        <v>530</v>
      </c>
      <c r="C9" s="124">
        <v>17</v>
      </c>
      <c r="D9" s="124"/>
      <c r="E9" s="124">
        <v>103</v>
      </c>
      <c r="F9" s="124">
        <v>10</v>
      </c>
      <c r="G9" s="124">
        <v>1</v>
      </c>
      <c r="H9" s="124">
        <v>2</v>
      </c>
      <c r="I9" s="124">
        <v>2014</v>
      </c>
      <c r="J9" s="124">
        <v>10788.99</v>
      </c>
      <c r="K9" s="124">
        <f>771+7122.6</f>
        <v>7893.6</v>
      </c>
      <c r="L9" s="124">
        <v>665.6</v>
      </c>
      <c r="M9" s="124" t="s">
        <v>91</v>
      </c>
      <c r="N9" s="124">
        <v>614.6</v>
      </c>
      <c r="O9" s="124">
        <v>258.5</v>
      </c>
      <c r="P9" s="124" t="s">
        <v>526</v>
      </c>
      <c r="Q9" s="124" t="s">
        <v>527</v>
      </c>
      <c r="R9" s="124" t="s">
        <v>2</v>
      </c>
      <c r="S9" s="124" t="s">
        <v>38</v>
      </c>
      <c r="T9" s="54"/>
      <c r="U9" s="54"/>
    </row>
    <row r="10" spans="1:79" ht="63" x14ac:dyDescent="0.25">
      <c r="A10" s="135">
        <v>2</v>
      </c>
      <c r="B10" s="140" t="s">
        <v>529</v>
      </c>
      <c r="C10" s="124">
        <v>17</v>
      </c>
      <c r="D10" s="124"/>
      <c r="E10" s="124">
        <v>109</v>
      </c>
      <c r="F10" s="124">
        <v>3</v>
      </c>
      <c r="G10" s="124">
        <v>1</v>
      </c>
      <c r="H10" s="124">
        <v>2</v>
      </c>
      <c r="I10" s="124">
        <v>2016</v>
      </c>
      <c r="J10" s="124">
        <v>10873.83</v>
      </c>
      <c r="K10" s="124">
        <f>183.9+8140.5</f>
        <v>8324.4</v>
      </c>
      <c r="L10" s="124">
        <v>665.6</v>
      </c>
      <c r="M10" s="124" t="s">
        <v>91</v>
      </c>
      <c r="N10" s="124">
        <v>615.6</v>
      </c>
      <c r="O10" s="124">
        <v>259.7</v>
      </c>
      <c r="P10" s="124" t="s">
        <v>526</v>
      </c>
      <c r="Q10" s="124" t="s">
        <v>527</v>
      </c>
      <c r="R10" s="124" t="s">
        <v>2</v>
      </c>
      <c r="S10" s="124" t="s">
        <v>38</v>
      </c>
      <c r="T10" s="54"/>
      <c r="U10" s="54"/>
    </row>
    <row r="11" spans="1:79" ht="63" x14ac:dyDescent="0.25">
      <c r="A11" s="135">
        <v>3</v>
      </c>
      <c r="B11" s="140" t="s">
        <v>532</v>
      </c>
      <c r="C11" s="124">
        <v>14</v>
      </c>
      <c r="D11" s="124"/>
      <c r="E11" s="124">
        <v>129</v>
      </c>
      <c r="F11" s="124">
        <v>12</v>
      </c>
      <c r="G11" s="124">
        <v>2</v>
      </c>
      <c r="H11" s="124">
        <v>4</v>
      </c>
      <c r="I11" s="124">
        <v>2010</v>
      </c>
      <c r="J11" s="124">
        <v>11391.13</v>
      </c>
      <c r="K11" s="124">
        <f>876.1+9952.7</f>
        <v>10828.800000000001</v>
      </c>
      <c r="L11" s="124">
        <v>988.8</v>
      </c>
      <c r="M11" s="124" t="s">
        <v>91</v>
      </c>
      <c r="N11" s="124" t="s">
        <v>91</v>
      </c>
      <c r="O11" s="124">
        <v>444.5</v>
      </c>
      <c r="P11" s="124" t="s">
        <v>121</v>
      </c>
      <c r="Q11" s="124" t="s">
        <v>525</v>
      </c>
      <c r="R11" s="124" t="s">
        <v>2</v>
      </c>
      <c r="S11" s="124" t="s">
        <v>38</v>
      </c>
      <c r="T11" s="54"/>
      <c r="U11" s="54"/>
    </row>
    <row r="12" spans="1:79" ht="59.25" customHeight="1" x14ac:dyDescent="0.25">
      <c r="A12" s="135">
        <v>4</v>
      </c>
      <c r="B12" s="140" t="s">
        <v>533</v>
      </c>
      <c r="C12" s="124" t="s">
        <v>528</v>
      </c>
      <c r="D12" s="124"/>
      <c r="E12" s="124">
        <v>197</v>
      </c>
      <c r="F12" s="124">
        <v>16</v>
      </c>
      <c r="G12" s="124">
        <v>4</v>
      </c>
      <c r="H12" s="124">
        <v>6</v>
      </c>
      <c r="I12" s="124">
        <v>2013</v>
      </c>
      <c r="J12" s="124">
        <v>17480.3</v>
      </c>
      <c r="K12" s="124">
        <f>1173+14717.6</f>
        <v>15890.6</v>
      </c>
      <c r="L12" s="124">
        <v>2191.96</v>
      </c>
      <c r="M12" s="124" t="s">
        <v>91</v>
      </c>
      <c r="N12" s="124">
        <v>897.8</v>
      </c>
      <c r="O12" s="124">
        <v>597.1</v>
      </c>
      <c r="P12" s="124" t="s">
        <v>526</v>
      </c>
      <c r="Q12" s="124" t="s">
        <v>527</v>
      </c>
      <c r="R12" s="124" t="s">
        <v>2</v>
      </c>
      <c r="S12" s="124" t="s">
        <v>38</v>
      </c>
      <c r="T12" s="54"/>
      <c r="U12" s="54"/>
    </row>
    <row r="13" spans="1:79" ht="63" x14ac:dyDescent="0.25">
      <c r="A13" s="135">
        <v>5</v>
      </c>
      <c r="B13" s="140" t="s">
        <v>534</v>
      </c>
      <c r="C13" s="124">
        <v>17</v>
      </c>
      <c r="D13" s="124"/>
      <c r="E13" s="124">
        <v>109</v>
      </c>
      <c r="F13" s="124">
        <v>2</v>
      </c>
      <c r="G13" s="124">
        <v>1</v>
      </c>
      <c r="H13" s="124">
        <v>2</v>
      </c>
      <c r="I13" s="124">
        <v>2017</v>
      </c>
      <c r="J13" s="124">
        <v>11450.1</v>
      </c>
      <c r="K13" s="124">
        <f>110.9+8188.3</f>
        <v>8299.2000000000007</v>
      </c>
      <c r="L13" s="124">
        <v>693.4</v>
      </c>
      <c r="M13" s="124" t="s">
        <v>91</v>
      </c>
      <c r="N13" s="124">
        <v>634.4</v>
      </c>
      <c r="O13" s="124">
        <v>269.3</v>
      </c>
      <c r="P13" s="124" t="s">
        <v>526</v>
      </c>
      <c r="Q13" s="124" t="s">
        <v>525</v>
      </c>
      <c r="R13" s="124" t="s">
        <v>2</v>
      </c>
      <c r="S13" s="124" t="s">
        <v>38</v>
      </c>
      <c r="T13" s="54"/>
      <c r="U13" s="54"/>
    </row>
    <row r="14" spans="1:79" ht="63" x14ac:dyDescent="0.25">
      <c r="A14" s="135">
        <v>6</v>
      </c>
      <c r="B14" s="140" t="s">
        <v>535</v>
      </c>
      <c r="C14" s="124">
        <v>17</v>
      </c>
      <c r="D14" s="124"/>
      <c r="E14" s="124">
        <v>109</v>
      </c>
      <c r="F14" s="124">
        <v>4</v>
      </c>
      <c r="G14" s="124">
        <v>1</v>
      </c>
      <c r="H14" s="124">
        <v>2</v>
      </c>
      <c r="I14" s="124">
        <v>2017</v>
      </c>
      <c r="J14" s="124">
        <v>11458</v>
      </c>
      <c r="K14" s="124">
        <f>269.1+7159.6</f>
        <v>7428.7000000000007</v>
      </c>
      <c r="L14" s="124">
        <v>693.4</v>
      </c>
      <c r="M14" s="124" t="s">
        <v>91</v>
      </c>
      <c r="N14" s="124">
        <v>634.4</v>
      </c>
      <c r="O14" s="124">
        <v>269.3</v>
      </c>
      <c r="P14" s="124" t="s">
        <v>526</v>
      </c>
      <c r="Q14" s="124" t="s">
        <v>525</v>
      </c>
      <c r="R14" s="124" t="s">
        <v>2</v>
      </c>
      <c r="S14" s="124" t="s">
        <v>38</v>
      </c>
      <c r="T14" s="54"/>
      <c r="U14" s="54"/>
    </row>
    <row r="15" spans="1:79" s="204" customFormat="1" ht="15.75" x14ac:dyDescent="0.25">
      <c r="A15" s="185"/>
      <c r="B15" s="185"/>
      <c r="C15" s="185"/>
      <c r="D15" s="185"/>
      <c r="E15" s="185">
        <f>SUM(E9:E14)</f>
        <v>756</v>
      </c>
      <c r="F15" s="185"/>
      <c r="G15" s="185"/>
      <c r="H15" s="185"/>
      <c r="I15" s="185"/>
      <c r="J15" s="185">
        <f>SUM(J8:J14)</f>
        <v>73451.350000000006</v>
      </c>
      <c r="K15" s="185">
        <f>AVERAGE(K9:K14)</f>
        <v>9777.5500000000011</v>
      </c>
      <c r="L15" s="185"/>
      <c r="M15" s="185"/>
      <c r="N15" s="185"/>
      <c r="O15" s="185"/>
      <c r="P15" s="185"/>
      <c r="Q15" s="185"/>
      <c r="R15" s="185"/>
      <c r="S15" s="185"/>
      <c r="T15" s="185"/>
      <c r="U15" s="185"/>
    </row>
    <row r="16" spans="1:79" x14ac:dyDescent="0.2">
      <c r="V16" s="2"/>
    </row>
    <row r="18" spans="12:16" ht="12" customHeight="1" x14ac:dyDescent="0.2">
      <c r="P18" s="35"/>
    </row>
    <row r="19" spans="12:16" x14ac:dyDescent="0.2">
      <c r="L19" s="35"/>
    </row>
    <row r="20" spans="12:16" x14ac:dyDescent="0.2">
      <c r="P20" s="35"/>
    </row>
  </sheetData>
  <mergeCells count="21">
    <mergeCell ref="C1:U1"/>
    <mergeCell ref="AC5:AE6"/>
    <mergeCell ref="I5:I7"/>
    <mergeCell ref="P5:S6"/>
    <mergeCell ref="A3:R3"/>
    <mergeCell ref="A5:A7"/>
    <mergeCell ref="B5:B7"/>
    <mergeCell ref="C5:H6"/>
    <mergeCell ref="BW5:CA5"/>
    <mergeCell ref="J5:O6"/>
    <mergeCell ref="AI5:AI7"/>
    <mergeCell ref="AJ5:AJ7"/>
    <mergeCell ref="AK5:AP6"/>
    <mergeCell ref="AF5:AF7"/>
    <mergeCell ref="Z5:AB6"/>
    <mergeCell ref="T5:U6"/>
    <mergeCell ref="AU5:BP6"/>
    <mergeCell ref="BQ5:BV6"/>
    <mergeCell ref="AH5:AH7"/>
    <mergeCell ref="AQ5:AT6"/>
    <mergeCell ref="AG5:AG7"/>
  </mergeCells>
  <pageMargins left="0.23622047244094491" right="0.23622047244094491" top="0.94488188976377963" bottom="0.74803149606299213" header="0.31496062992125984" footer="0.31496062992125984"/>
  <pageSetup paperSize="9" scale="59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"/>
  <sheetViews>
    <sheetView tabSelected="1" view="pageBreakPreview" zoomScale="90" zoomScaleNormal="100" zoomScaleSheetLayoutView="90" workbookViewId="0">
      <selection activeCell="J9" sqref="J9:J20"/>
    </sheetView>
  </sheetViews>
  <sheetFormatPr defaultRowHeight="12.75" x14ac:dyDescent="0.2"/>
  <cols>
    <col min="1" max="1" width="4.5703125" style="29" customWidth="1"/>
    <col min="2" max="2" width="27.5703125" style="29" customWidth="1"/>
    <col min="3" max="3" width="5.5703125" style="29" customWidth="1"/>
    <col min="4" max="4" width="5.85546875" style="29" customWidth="1"/>
    <col min="5" max="5" width="6.28515625" style="29" customWidth="1"/>
    <col min="6" max="6" width="5.7109375" style="29" customWidth="1"/>
    <col min="7" max="7" width="5" style="29" customWidth="1"/>
    <col min="8" max="15" width="9.140625" style="29"/>
    <col min="16" max="16" width="22" style="29" customWidth="1"/>
    <col min="17" max="17" width="9.140625" style="29"/>
    <col min="18" max="18" width="13.28515625" style="29" customWidth="1"/>
    <col min="19" max="20" width="9.140625" style="29"/>
    <col min="21" max="16384" width="9.140625" style="1"/>
  </cols>
  <sheetData>
    <row r="1" spans="1:21" ht="27" customHeight="1" x14ac:dyDescent="0.2">
      <c r="C1" s="3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</row>
    <row r="3" spans="1:21" ht="18.75" x14ac:dyDescent="0.3">
      <c r="A3" s="271" t="s">
        <v>492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</row>
    <row r="5" spans="1:21" ht="12.75" customHeight="1" x14ac:dyDescent="0.2">
      <c r="A5" s="299" t="s">
        <v>88</v>
      </c>
      <c r="B5" s="299" t="s">
        <v>641</v>
      </c>
      <c r="C5" s="327" t="s">
        <v>87</v>
      </c>
      <c r="D5" s="328"/>
      <c r="E5" s="328"/>
      <c r="F5" s="328"/>
      <c r="G5" s="329"/>
      <c r="H5" s="299" t="s">
        <v>86</v>
      </c>
      <c r="I5" s="299" t="s">
        <v>85</v>
      </c>
      <c r="J5" s="299"/>
      <c r="K5" s="299"/>
      <c r="L5" s="299"/>
      <c r="M5" s="299"/>
      <c r="N5" s="299"/>
      <c r="O5" s="299" t="s">
        <v>84</v>
      </c>
      <c r="P5" s="299"/>
      <c r="Q5" s="299"/>
      <c r="R5" s="299"/>
      <c r="S5" s="299" t="s">
        <v>83</v>
      </c>
      <c r="T5" s="301"/>
      <c r="U5" s="27"/>
    </row>
    <row r="6" spans="1:21" x14ac:dyDescent="0.2">
      <c r="A6" s="299"/>
      <c r="B6" s="326"/>
      <c r="C6" s="330"/>
      <c r="D6" s="331"/>
      <c r="E6" s="331"/>
      <c r="F6" s="331"/>
      <c r="G6" s="332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301"/>
      <c r="T6" s="301"/>
      <c r="U6" s="27"/>
    </row>
    <row r="7" spans="1:21" ht="102" x14ac:dyDescent="0.2">
      <c r="A7" s="299"/>
      <c r="B7" s="326"/>
      <c r="C7" s="126" t="s">
        <v>79</v>
      </c>
      <c r="D7" s="99" t="s">
        <v>78</v>
      </c>
      <c r="E7" s="99" t="s">
        <v>77</v>
      </c>
      <c r="F7" s="99" t="s">
        <v>76</v>
      </c>
      <c r="G7" s="99" t="s">
        <v>75</v>
      </c>
      <c r="H7" s="299"/>
      <c r="I7" s="99" t="s">
        <v>74</v>
      </c>
      <c r="J7" s="99" t="s">
        <v>73</v>
      </c>
      <c r="K7" s="99" t="s">
        <v>67</v>
      </c>
      <c r="L7" s="99" t="s">
        <v>490</v>
      </c>
      <c r="M7" s="99" t="s">
        <v>71</v>
      </c>
      <c r="N7" s="99" t="s">
        <v>70</v>
      </c>
      <c r="O7" s="99" t="s">
        <v>69</v>
      </c>
      <c r="P7" s="99" t="s">
        <v>68</v>
      </c>
      <c r="Q7" s="99" t="s">
        <v>67</v>
      </c>
      <c r="R7" s="99" t="s">
        <v>66</v>
      </c>
      <c r="S7" s="99" t="s">
        <v>64</v>
      </c>
      <c r="T7" s="99" t="s">
        <v>63</v>
      </c>
      <c r="U7" s="21"/>
    </row>
    <row r="8" spans="1:21" x14ac:dyDescent="0.2">
      <c r="A8" s="32">
        <v>1</v>
      </c>
      <c r="B8" s="32">
        <v>2</v>
      </c>
      <c r="C8" s="32">
        <v>3</v>
      </c>
      <c r="D8" s="32">
        <v>4</v>
      </c>
      <c r="E8" s="32">
        <v>5</v>
      </c>
      <c r="F8" s="32">
        <v>6</v>
      </c>
      <c r="G8" s="32">
        <v>7</v>
      </c>
      <c r="H8" s="32">
        <v>8</v>
      </c>
      <c r="I8" s="32">
        <v>9</v>
      </c>
      <c r="J8" s="32">
        <v>10</v>
      </c>
      <c r="K8" s="32">
        <v>11</v>
      </c>
      <c r="L8" s="32">
        <v>12</v>
      </c>
      <c r="M8" s="32">
        <v>13</v>
      </c>
      <c r="N8" s="32">
        <v>14</v>
      </c>
      <c r="O8" s="32">
        <v>15</v>
      </c>
      <c r="P8" s="32">
        <v>16</v>
      </c>
      <c r="Q8" s="32">
        <v>17</v>
      </c>
      <c r="R8" s="32">
        <v>18</v>
      </c>
      <c r="S8" s="32">
        <v>19</v>
      </c>
      <c r="T8" s="99">
        <v>20</v>
      </c>
    </row>
    <row r="9" spans="1:21" ht="23.25" customHeight="1" x14ac:dyDescent="0.2">
      <c r="A9" s="82">
        <v>1</v>
      </c>
      <c r="B9" s="82" t="s">
        <v>498</v>
      </c>
      <c r="C9" s="31">
        <v>17</v>
      </c>
      <c r="D9" s="31">
        <v>85</v>
      </c>
      <c r="E9" s="31"/>
      <c r="F9" s="31">
        <v>1</v>
      </c>
      <c r="G9" s="31">
        <v>2</v>
      </c>
      <c r="H9" s="31">
        <v>2014</v>
      </c>
      <c r="I9" s="31">
        <v>7721.6</v>
      </c>
      <c r="J9" s="31">
        <v>5593.2</v>
      </c>
      <c r="K9" s="31">
        <v>428</v>
      </c>
      <c r="L9" s="31">
        <v>498.2</v>
      </c>
      <c r="M9" s="31">
        <v>396.2</v>
      </c>
      <c r="N9" s="31">
        <v>266.10000000000002</v>
      </c>
      <c r="O9" s="31" t="s">
        <v>489</v>
      </c>
      <c r="P9" s="31" t="s">
        <v>489</v>
      </c>
      <c r="Q9" s="31" t="s">
        <v>237</v>
      </c>
      <c r="R9" s="31" t="s">
        <v>488</v>
      </c>
      <c r="S9" s="31"/>
      <c r="T9" s="31"/>
    </row>
    <row r="10" spans="1:21" ht="23.25" customHeight="1" x14ac:dyDescent="0.2">
      <c r="A10" s="82">
        <v>2</v>
      </c>
      <c r="B10" s="82" t="s">
        <v>499</v>
      </c>
      <c r="C10" s="31">
        <v>17</v>
      </c>
      <c r="D10" s="31">
        <v>171</v>
      </c>
      <c r="E10" s="31"/>
      <c r="F10" s="31">
        <v>2</v>
      </c>
      <c r="G10" s="31">
        <v>4</v>
      </c>
      <c r="H10" s="31">
        <v>2013</v>
      </c>
      <c r="I10" s="31">
        <v>15371.4</v>
      </c>
      <c r="J10" s="31">
        <v>11264.8</v>
      </c>
      <c r="K10" s="31">
        <v>972.6</v>
      </c>
      <c r="L10" s="31">
        <v>1020.4</v>
      </c>
      <c r="M10" s="31">
        <v>798.7</v>
      </c>
      <c r="N10" s="31">
        <v>527.4</v>
      </c>
      <c r="O10" s="31" t="s">
        <v>489</v>
      </c>
      <c r="P10" s="31" t="s">
        <v>489</v>
      </c>
      <c r="Q10" s="31" t="s">
        <v>237</v>
      </c>
      <c r="R10" s="31" t="s">
        <v>488</v>
      </c>
      <c r="S10" s="31"/>
      <c r="T10" s="31"/>
    </row>
    <row r="11" spans="1:21" ht="23.25" customHeight="1" x14ac:dyDescent="0.2">
      <c r="A11" s="82">
        <v>3</v>
      </c>
      <c r="B11" s="31" t="s">
        <v>493</v>
      </c>
      <c r="C11" s="31">
        <v>22</v>
      </c>
      <c r="D11" s="31">
        <v>172</v>
      </c>
      <c r="E11" s="31">
        <v>4</v>
      </c>
      <c r="F11" s="31">
        <v>1</v>
      </c>
      <c r="G11" s="31">
        <v>2</v>
      </c>
      <c r="H11" s="31">
        <v>2016</v>
      </c>
      <c r="I11" s="31">
        <v>11131</v>
      </c>
      <c r="J11" s="31">
        <v>8344.5</v>
      </c>
      <c r="K11" s="31">
        <v>516</v>
      </c>
      <c r="L11" s="31">
        <v>61.1</v>
      </c>
      <c r="M11" s="31">
        <v>458.1</v>
      </c>
      <c r="N11" s="31">
        <v>326.60000000000002</v>
      </c>
      <c r="O11" s="31" t="s">
        <v>489</v>
      </c>
      <c r="P11" s="31" t="s">
        <v>489</v>
      </c>
      <c r="Q11" s="31" t="s">
        <v>237</v>
      </c>
      <c r="R11" s="31" t="s">
        <v>488</v>
      </c>
      <c r="S11" s="31"/>
      <c r="T11" s="31"/>
    </row>
    <row r="12" spans="1:21" ht="23.25" customHeight="1" x14ac:dyDescent="0.2">
      <c r="A12" s="82">
        <v>4</v>
      </c>
      <c r="B12" s="31" t="s">
        <v>494</v>
      </c>
      <c r="C12" s="31">
        <v>22</v>
      </c>
      <c r="D12" s="31">
        <v>173</v>
      </c>
      <c r="E12" s="31">
        <v>2</v>
      </c>
      <c r="F12" s="31">
        <v>1</v>
      </c>
      <c r="G12" s="31">
        <v>2</v>
      </c>
      <c r="H12" s="82">
        <v>2015</v>
      </c>
      <c r="I12" s="82">
        <v>11146.4</v>
      </c>
      <c r="J12" s="82">
        <v>8353.6</v>
      </c>
      <c r="K12" s="82">
        <v>573</v>
      </c>
      <c r="L12" s="82">
        <v>89.2</v>
      </c>
      <c r="M12" s="82">
        <v>470.4</v>
      </c>
      <c r="N12" s="82">
        <v>298.8</v>
      </c>
      <c r="O12" s="31" t="s">
        <v>489</v>
      </c>
      <c r="P12" s="31" t="s">
        <v>489</v>
      </c>
      <c r="Q12" s="31" t="s">
        <v>237</v>
      </c>
      <c r="R12" s="31" t="s">
        <v>488</v>
      </c>
      <c r="S12" s="31"/>
      <c r="T12" s="31"/>
    </row>
    <row r="13" spans="1:21" ht="23.25" customHeight="1" x14ac:dyDescent="0.2">
      <c r="A13" s="82">
        <v>5</v>
      </c>
      <c r="B13" s="31" t="s">
        <v>495</v>
      </c>
      <c r="C13" s="31">
        <v>22</v>
      </c>
      <c r="D13" s="31">
        <v>174</v>
      </c>
      <c r="E13" s="31">
        <v>1</v>
      </c>
      <c r="F13" s="31">
        <v>1</v>
      </c>
      <c r="G13" s="31">
        <v>2</v>
      </c>
      <c r="H13" s="82">
        <v>2015</v>
      </c>
      <c r="I13" s="82">
        <v>11119.7</v>
      </c>
      <c r="J13" s="82">
        <v>8335.9</v>
      </c>
      <c r="K13" s="82">
        <v>573</v>
      </c>
      <c r="L13" s="31">
        <v>104.3</v>
      </c>
      <c r="M13" s="31">
        <v>312.3</v>
      </c>
      <c r="N13" s="31">
        <v>298.8</v>
      </c>
      <c r="O13" s="31" t="s">
        <v>489</v>
      </c>
      <c r="P13" s="31" t="s">
        <v>489</v>
      </c>
      <c r="Q13" s="31" t="s">
        <v>237</v>
      </c>
      <c r="R13" s="31" t="s">
        <v>488</v>
      </c>
      <c r="S13" s="31"/>
      <c r="T13" s="31"/>
    </row>
    <row r="14" spans="1:21" ht="23.25" customHeight="1" x14ac:dyDescent="0.2">
      <c r="A14" s="82">
        <v>6</v>
      </c>
      <c r="B14" s="31" t="s">
        <v>496</v>
      </c>
      <c r="C14" s="31">
        <v>22</v>
      </c>
      <c r="D14" s="31">
        <v>110</v>
      </c>
      <c r="E14" s="31"/>
      <c r="F14" s="31">
        <v>1</v>
      </c>
      <c r="G14" s="31">
        <v>2</v>
      </c>
      <c r="H14" s="82">
        <v>2015</v>
      </c>
      <c r="I14" s="82">
        <v>9205.4</v>
      </c>
      <c r="J14" s="82">
        <v>7337.7</v>
      </c>
      <c r="K14" s="82">
        <v>573</v>
      </c>
      <c r="L14" s="82">
        <v>103.3</v>
      </c>
      <c r="M14" s="82">
        <v>373.4</v>
      </c>
      <c r="N14" s="82">
        <v>289.2</v>
      </c>
      <c r="O14" s="31" t="s">
        <v>489</v>
      </c>
      <c r="P14" s="31" t="s">
        <v>489</v>
      </c>
      <c r="Q14" s="31" t="s">
        <v>237</v>
      </c>
      <c r="R14" s="31" t="s">
        <v>488</v>
      </c>
      <c r="S14" s="31"/>
      <c r="T14" s="31"/>
      <c r="U14" s="2"/>
    </row>
    <row r="15" spans="1:21" ht="23.25" customHeight="1" x14ac:dyDescent="0.2">
      <c r="A15" s="82">
        <v>7</v>
      </c>
      <c r="B15" s="31" t="s">
        <v>717</v>
      </c>
      <c r="C15" s="31">
        <v>22</v>
      </c>
      <c r="D15" s="31">
        <v>587</v>
      </c>
      <c r="E15" s="31">
        <v>4</v>
      </c>
      <c r="F15" s="31">
        <v>3</v>
      </c>
      <c r="G15" s="31">
        <v>6</v>
      </c>
      <c r="H15" s="31">
        <v>2017</v>
      </c>
      <c r="I15" s="31">
        <v>33142.1</v>
      </c>
      <c r="J15" s="31">
        <v>24737.9</v>
      </c>
      <c r="K15" s="31">
        <v>1505.6</v>
      </c>
      <c r="L15" s="31">
        <v>199</v>
      </c>
      <c r="M15" s="31">
        <v>1258.0999999999999</v>
      </c>
      <c r="N15" s="31">
        <v>979.3</v>
      </c>
      <c r="O15" s="31" t="s">
        <v>489</v>
      </c>
      <c r="P15" s="31" t="s">
        <v>489</v>
      </c>
      <c r="Q15" s="31" t="s">
        <v>237</v>
      </c>
      <c r="R15" s="31" t="s">
        <v>488</v>
      </c>
      <c r="S15" s="31"/>
      <c r="T15" s="31"/>
    </row>
    <row r="16" spans="1:21" ht="23.25" customHeight="1" x14ac:dyDescent="0.2">
      <c r="A16" s="82">
        <v>8</v>
      </c>
      <c r="B16" s="31" t="s">
        <v>497</v>
      </c>
      <c r="C16" s="82">
        <v>22</v>
      </c>
      <c r="D16" s="31">
        <v>109</v>
      </c>
      <c r="E16" s="31">
        <v>1</v>
      </c>
      <c r="F16" s="31">
        <v>1</v>
      </c>
      <c r="G16" s="31">
        <v>2</v>
      </c>
      <c r="H16" s="31">
        <v>2018</v>
      </c>
      <c r="I16" s="31">
        <v>9384.2999999999993</v>
      </c>
      <c r="J16" s="31">
        <v>7510.7</v>
      </c>
      <c r="K16" s="31">
        <v>432.1</v>
      </c>
      <c r="L16" s="31">
        <v>103.3</v>
      </c>
      <c r="M16" s="31">
        <v>391.8</v>
      </c>
      <c r="N16" s="31">
        <v>288.2</v>
      </c>
      <c r="O16" s="31" t="s">
        <v>489</v>
      </c>
      <c r="P16" s="31" t="s">
        <v>489</v>
      </c>
      <c r="Q16" s="31" t="s">
        <v>237</v>
      </c>
      <c r="R16" s="31" t="s">
        <v>488</v>
      </c>
      <c r="S16" s="31"/>
      <c r="T16" s="31"/>
    </row>
    <row r="17" spans="1:20" ht="23.25" customHeight="1" x14ac:dyDescent="0.2">
      <c r="A17" s="82">
        <v>9</v>
      </c>
      <c r="B17" s="31" t="s">
        <v>718</v>
      </c>
      <c r="C17" s="82">
        <v>22</v>
      </c>
      <c r="D17" s="31">
        <v>590</v>
      </c>
      <c r="E17" s="31">
        <v>2</v>
      </c>
      <c r="F17" s="31">
        <v>3</v>
      </c>
      <c r="G17" s="31">
        <v>6</v>
      </c>
      <c r="H17" s="31">
        <v>2019</v>
      </c>
      <c r="I17" s="31">
        <v>33006.6</v>
      </c>
      <c r="J17" s="31">
        <v>24738.5</v>
      </c>
      <c r="K17" s="31">
        <v>1718.2</v>
      </c>
      <c r="L17" s="31">
        <v>311.60000000000002</v>
      </c>
      <c r="M17" s="31">
        <v>1459.2</v>
      </c>
      <c r="N17" s="31">
        <v>873.2</v>
      </c>
      <c r="O17" s="31" t="s">
        <v>489</v>
      </c>
      <c r="P17" s="31" t="s">
        <v>489</v>
      </c>
      <c r="Q17" s="31" t="s">
        <v>237</v>
      </c>
      <c r="R17" s="31" t="s">
        <v>488</v>
      </c>
      <c r="S17" s="31"/>
      <c r="T17" s="31"/>
    </row>
    <row r="18" spans="1:20" ht="23.25" customHeight="1" x14ac:dyDescent="0.2">
      <c r="A18" s="82">
        <v>10</v>
      </c>
      <c r="B18" s="82" t="s">
        <v>500</v>
      </c>
      <c r="C18" s="31">
        <v>17</v>
      </c>
      <c r="D18" s="31">
        <v>264</v>
      </c>
      <c r="E18" s="31">
        <v>5</v>
      </c>
      <c r="F18" s="31">
        <v>2</v>
      </c>
      <c r="G18" s="31">
        <v>4</v>
      </c>
      <c r="H18" s="31">
        <v>2014</v>
      </c>
      <c r="I18" s="31">
        <v>18605.2</v>
      </c>
      <c r="J18" s="31">
        <v>12932.3</v>
      </c>
      <c r="K18" s="31">
        <v>1146</v>
      </c>
      <c r="L18" s="31">
        <v>10451</v>
      </c>
      <c r="M18" s="31">
        <v>966.9</v>
      </c>
      <c r="N18" s="31">
        <v>547</v>
      </c>
      <c r="O18" s="31" t="s">
        <v>489</v>
      </c>
      <c r="P18" s="31" t="s">
        <v>489</v>
      </c>
      <c r="Q18" s="31" t="s">
        <v>237</v>
      </c>
      <c r="R18" s="31" t="s">
        <v>488</v>
      </c>
      <c r="S18" s="31"/>
      <c r="T18" s="31"/>
    </row>
    <row r="19" spans="1:20" ht="23.25" customHeight="1" x14ac:dyDescent="0.2">
      <c r="A19" s="82">
        <v>11</v>
      </c>
      <c r="B19" s="82" t="s">
        <v>501</v>
      </c>
      <c r="C19" s="31">
        <v>21</v>
      </c>
      <c r="D19" s="31">
        <v>105</v>
      </c>
      <c r="E19" s="31"/>
      <c r="F19" s="31">
        <v>1</v>
      </c>
      <c r="G19" s="31">
        <v>2</v>
      </c>
      <c r="H19" s="31">
        <v>2015</v>
      </c>
      <c r="I19" s="31">
        <v>9302.6</v>
      </c>
      <c r="J19" s="31">
        <v>7032</v>
      </c>
      <c r="K19" s="31">
        <v>440</v>
      </c>
      <c r="L19" s="31">
        <v>512.1</v>
      </c>
      <c r="M19" s="31">
        <v>482.3</v>
      </c>
      <c r="N19" s="31">
        <v>273.5</v>
      </c>
      <c r="O19" s="31" t="s">
        <v>489</v>
      </c>
      <c r="P19" s="31" t="s">
        <v>489</v>
      </c>
      <c r="Q19" s="31" t="s">
        <v>237</v>
      </c>
      <c r="R19" s="31" t="s">
        <v>488</v>
      </c>
      <c r="S19" s="31"/>
      <c r="T19" s="31"/>
    </row>
    <row r="20" spans="1:20" x14ac:dyDescent="0.2">
      <c r="D20" s="29">
        <f>SUM(D9:D19)</f>
        <v>2540</v>
      </c>
      <c r="I20" s="29">
        <f>SUM(I9:I19)</f>
        <v>169136.30000000002</v>
      </c>
      <c r="J20" s="29">
        <f>SUM(J9:J19)</f>
        <v>126181.1</v>
      </c>
    </row>
  </sheetData>
  <mergeCells count="9">
    <mergeCell ref="G1:T1"/>
    <mergeCell ref="S5:T6"/>
    <mergeCell ref="A3:Q3"/>
    <mergeCell ref="A5:A7"/>
    <mergeCell ref="B5:B7"/>
    <mergeCell ref="H5:H7"/>
    <mergeCell ref="I5:N6"/>
    <mergeCell ref="O5:R6"/>
    <mergeCell ref="C5:G6"/>
  </mergeCells>
  <pageMargins left="0.7" right="0.7" top="0.75" bottom="0.75" header="0.3" footer="0.3"/>
  <pageSetup paperSize="9" scale="66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11</vt:i4>
      </vt:variant>
      <vt:variant>
        <vt:lpstr>Іменовані діапазони</vt:lpstr>
      </vt:variant>
      <vt:variant>
        <vt:i4>10</vt:i4>
      </vt:variant>
    </vt:vector>
  </HeadingPairs>
  <TitlesOfParts>
    <vt:vector size="21" baseType="lpstr">
      <vt:lpstr>Лот 1</vt:lpstr>
      <vt:lpstr>Лот2</vt:lpstr>
      <vt:lpstr>Лот 3</vt:lpstr>
      <vt:lpstr>Лот 4</vt:lpstr>
      <vt:lpstr>Лот 5</vt:lpstr>
      <vt:lpstr>Лот 6</vt:lpstr>
      <vt:lpstr>Лот 7</vt:lpstr>
      <vt:lpstr>Лот 8</vt:lpstr>
      <vt:lpstr>Лот 9</vt:lpstr>
      <vt:lpstr>Лот 10</vt:lpstr>
      <vt:lpstr>Лот 11</vt:lpstr>
      <vt:lpstr>'Лот 1'!Область_друку</vt:lpstr>
      <vt:lpstr>'Лот 10'!Область_друку</vt:lpstr>
      <vt:lpstr>'Лот 11'!Область_друку</vt:lpstr>
      <vt:lpstr>'Лот 3'!Область_друку</vt:lpstr>
      <vt:lpstr>'Лот 4'!Область_друку</vt:lpstr>
      <vt:lpstr>'Лот 5'!Область_друку</vt:lpstr>
      <vt:lpstr>'Лот 6'!Область_друку</vt:lpstr>
      <vt:lpstr>'Лот 7'!Область_друку</vt:lpstr>
      <vt:lpstr>'Лот 8'!Область_друку</vt:lpstr>
      <vt:lpstr>'Лот 9'!Область_друку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2019-12-16T07:12:09Z</dcterms:modified>
</cp:coreProperties>
</file>