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мережа" sheetId="4" r:id="rId1"/>
  </sheets>
  <definedNames>
    <definedName name="_xlnm.Print_Area" localSheetId="0">мережа!$A$3:$DW$34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5" i="4"/>
  <c r="AF25"/>
  <c r="AE26"/>
  <c r="AF26"/>
  <c r="AE27"/>
  <c r="AF27"/>
  <c r="AE28"/>
  <c r="AF28"/>
  <c r="AF24"/>
  <c r="AE24"/>
  <c r="D29"/>
  <c r="E29"/>
  <c r="F29"/>
  <c r="F30" s="1"/>
  <c r="G29"/>
  <c r="H29"/>
  <c r="H30" s="1"/>
  <c r="I29"/>
  <c r="J29"/>
  <c r="J30" s="1"/>
  <c r="M29"/>
  <c r="N29"/>
  <c r="N30" s="1"/>
  <c r="O29"/>
  <c r="P29"/>
  <c r="P30" s="1"/>
  <c r="Q29"/>
  <c r="R29"/>
  <c r="R30" s="1"/>
  <c r="S29"/>
  <c r="T29"/>
  <c r="T30" s="1"/>
  <c r="U29"/>
  <c r="V29"/>
  <c r="Y29"/>
  <c r="Z29"/>
  <c r="AA29"/>
  <c r="AB29"/>
  <c r="AC29"/>
  <c r="AD29"/>
  <c r="AI29"/>
  <c r="AJ29"/>
  <c r="AK29"/>
  <c r="AL29"/>
  <c r="AD30"/>
  <c r="W25"/>
  <c r="X25"/>
  <c r="W26"/>
  <c r="X26"/>
  <c r="W27"/>
  <c r="X27"/>
  <c r="W28"/>
  <c r="X28"/>
  <c r="K25"/>
  <c r="L25"/>
  <c r="K26"/>
  <c r="L26"/>
  <c r="L27"/>
  <c r="K28"/>
  <c r="L28"/>
  <c r="D23"/>
  <c r="E23"/>
  <c r="E30" s="1"/>
  <c r="F23"/>
  <c r="G23"/>
  <c r="H23"/>
  <c r="I23"/>
  <c r="I30" s="1"/>
  <c r="J23"/>
  <c r="M23"/>
  <c r="M30" s="1"/>
  <c r="N23"/>
  <c r="O23"/>
  <c r="O30" s="1"/>
  <c r="P23"/>
  <c r="Q23"/>
  <c r="Q30" s="1"/>
  <c r="R23"/>
  <c r="S23"/>
  <c r="S30" s="1"/>
  <c r="T23"/>
  <c r="U23"/>
  <c r="U30" s="1"/>
  <c r="V23"/>
  <c r="Y23"/>
  <c r="Z23"/>
  <c r="AA23"/>
  <c r="AB23"/>
  <c r="AC23"/>
  <c r="AD23"/>
  <c r="AI23"/>
  <c r="AJ23"/>
  <c r="AK23"/>
  <c r="AL23"/>
  <c r="C23"/>
  <c r="AE10"/>
  <c r="AF10"/>
  <c r="AE11"/>
  <c r="AF11"/>
  <c r="AE12"/>
  <c r="AF12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E22"/>
  <c r="AF22"/>
  <c r="AE9"/>
  <c r="W10"/>
  <c r="X10"/>
  <c r="W11"/>
  <c r="X11"/>
  <c r="W12"/>
  <c r="X12"/>
  <c r="W13"/>
  <c r="X13"/>
  <c r="W14"/>
  <c r="X14"/>
  <c r="W15"/>
  <c r="X15"/>
  <c r="W16"/>
  <c r="X16"/>
  <c r="W17"/>
  <c r="X17"/>
  <c r="W18"/>
  <c r="X18"/>
  <c r="W19"/>
  <c r="X19"/>
  <c r="W20"/>
  <c r="X20"/>
  <c r="W21"/>
  <c r="X21"/>
  <c r="W22"/>
  <c r="X22"/>
  <c r="X9"/>
  <c r="W9"/>
  <c r="K10"/>
  <c r="AG10" s="1"/>
  <c r="L10"/>
  <c r="K11"/>
  <c r="L11"/>
  <c r="K12"/>
  <c r="L12"/>
  <c r="K13"/>
  <c r="L13"/>
  <c r="K14"/>
  <c r="AG14" s="1"/>
  <c r="L14"/>
  <c r="K15"/>
  <c r="L15"/>
  <c r="K16"/>
  <c r="L16"/>
  <c r="K17"/>
  <c r="L17"/>
  <c r="K18"/>
  <c r="AG18" s="1"/>
  <c r="L18"/>
  <c r="K19"/>
  <c r="L19"/>
  <c r="K20"/>
  <c r="L20"/>
  <c r="K21"/>
  <c r="L21"/>
  <c r="K22"/>
  <c r="AG22" s="1"/>
  <c r="L22"/>
  <c r="L9"/>
  <c r="K9"/>
  <c r="AG9" s="1"/>
  <c r="AG21" l="1"/>
  <c r="AG17"/>
  <c r="AG13"/>
  <c r="X23"/>
  <c r="AH20"/>
  <c r="AH16"/>
  <c r="AH12"/>
  <c r="AL30"/>
  <c r="AC30"/>
  <c r="AG20"/>
  <c r="AG16"/>
  <c r="AG12"/>
  <c r="W23"/>
  <c r="AH19"/>
  <c r="AH15"/>
  <c r="AH11"/>
  <c r="L23"/>
  <c r="AG15"/>
  <c r="AG11"/>
  <c r="AH22"/>
  <c r="AH18"/>
  <c r="AH14"/>
  <c r="AH10"/>
  <c r="V30"/>
  <c r="D30"/>
  <c r="AE23"/>
  <c r="AH21"/>
  <c r="AH17"/>
  <c r="AH13"/>
  <c r="AB30"/>
  <c r="AA30"/>
  <c r="Z30"/>
  <c r="AG19"/>
  <c r="Y30"/>
  <c r="AI30"/>
  <c r="AJ30"/>
  <c r="AK30"/>
  <c r="G30"/>
  <c r="K23"/>
  <c r="AG25"/>
  <c r="AG26"/>
  <c r="AH26"/>
  <c r="AH25"/>
  <c r="L24"/>
  <c r="L29" s="1"/>
  <c r="L30" s="1"/>
  <c r="AG23" l="1"/>
  <c r="AH27" l="1"/>
  <c r="AG28"/>
  <c r="AE29" l="1"/>
  <c r="AE30" s="1"/>
  <c r="AH28"/>
  <c r="X24"/>
  <c r="X29" s="1"/>
  <c r="X30" s="1"/>
  <c r="AF29" l="1"/>
  <c r="DV29" l="1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W24"/>
  <c r="W29" s="1"/>
  <c r="W30" s="1"/>
  <c r="K24"/>
  <c r="DV23"/>
  <c r="DV30" s="1"/>
  <c r="DU23"/>
  <c r="DT23"/>
  <c r="DS23"/>
  <c r="DR23"/>
  <c r="DR30" s="1"/>
  <c r="DQ23"/>
  <c r="DP23"/>
  <c r="DO23"/>
  <c r="DN23"/>
  <c r="DN30" s="1"/>
  <c r="DM23"/>
  <c r="DL23"/>
  <c r="DK23"/>
  <c r="DJ23"/>
  <c r="DJ30" s="1"/>
  <c r="DI23"/>
  <c r="DH23"/>
  <c r="DG23"/>
  <c r="DF23"/>
  <c r="DF30" s="1"/>
  <c r="DE23"/>
  <c r="DD23"/>
  <c r="DC23"/>
  <c r="DB23"/>
  <c r="DB30" s="1"/>
  <c r="DA23"/>
  <c r="CZ23"/>
  <c r="CY23"/>
  <c r="CX23"/>
  <c r="CX30" s="1"/>
  <c r="CW23"/>
  <c r="CV23"/>
  <c r="CU23"/>
  <c r="CT23"/>
  <c r="CT30" s="1"/>
  <c r="CS23"/>
  <c r="CR23"/>
  <c r="CQ23"/>
  <c r="CP23"/>
  <c r="CP30" s="1"/>
  <c r="CO23"/>
  <c r="CN23"/>
  <c r="CM23"/>
  <c r="CL23"/>
  <c r="CL30" s="1"/>
  <c r="CK23"/>
  <c r="CJ23"/>
  <c r="CI23"/>
  <c r="CH23"/>
  <c r="CG23"/>
  <c r="CF23"/>
  <c r="CE23"/>
  <c r="CD23"/>
  <c r="CD30" s="1"/>
  <c r="CC23"/>
  <c r="CB23"/>
  <c r="CA23"/>
  <c r="BZ23"/>
  <c r="BY23"/>
  <c r="BX23"/>
  <c r="BW23"/>
  <c r="BV23"/>
  <c r="BV30" s="1"/>
  <c r="BU23"/>
  <c r="BT23"/>
  <c r="BS23"/>
  <c r="BR23"/>
  <c r="BQ23"/>
  <c r="BP23"/>
  <c r="BO23"/>
  <c r="BN23"/>
  <c r="BN30" s="1"/>
  <c r="BM23"/>
  <c r="BL23"/>
  <c r="BK23"/>
  <c r="BJ23"/>
  <c r="BI23"/>
  <c r="BH23"/>
  <c r="BG23"/>
  <c r="BF23"/>
  <c r="BF30" s="1"/>
  <c r="BE23"/>
  <c r="BD23"/>
  <c r="BC23"/>
  <c r="BB23"/>
  <c r="BA23"/>
  <c r="AZ23"/>
  <c r="AY23"/>
  <c r="AX23"/>
  <c r="AX30" s="1"/>
  <c r="AW23"/>
  <c r="AV23"/>
  <c r="AU23"/>
  <c r="AT23"/>
  <c r="AS23"/>
  <c r="AR23"/>
  <c r="AQ23"/>
  <c r="AP23"/>
  <c r="AP30" s="1"/>
  <c r="AO23"/>
  <c r="AN23"/>
  <c r="AN30" s="1"/>
  <c r="AM23"/>
  <c r="AF9"/>
  <c r="AT30" l="1"/>
  <c r="BB30"/>
  <c r="BJ30"/>
  <c r="BR30"/>
  <c r="BZ30"/>
  <c r="CH30"/>
  <c r="AF23"/>
  <c r="AF30" s="1"/>
  <c r="AH9"/>
  <c r="AH23" s="1"/>
  <c r="AM30"/>
  <c r="AQ30"/>
  <c r="AU30"/>
  <c r="AY30"/>
  <c r="BC30"/>
  <c r="BG30"/>
  <c r="BK30"/>
  <c r="BO30"/>
  <c r="BS30"/>
  <c r="BW30"/>
  <c r="CA30"/>
  <c r="CE30"/>
  <c r="CI30"/>
  <c r="CM30"/>
  <c r="CQ30"/>
  <c r="CU30"/>
  <c r="CY30"/>
  <c r="DC30"/>
  <c r="DG30"/>
  <c r="DK30"/>
  <c r="DO30"/>
  <c r="DS30"/>
  <c r="AS30"/>
  <c r="AW30"/>
  <c r="BA30"/>
  <c r="BE30"/>
  <c r="BI30"/>
  <c r="BM30"/>
  <c r="BQ30"/>
  <c r="BU30"/>
  <c r="BY30"/>
  <c r="CC30"/>
  <c r="CG30"/>
  <c r="CK30"/>
  <c r="CO30"/>
  <c r="CS30"/>
  <c r="CW30"/>
  <c r="DA30"/>
  <c r="DE30"/>
  <c r="DI30"/>
  <c r="DM30"/>
  <c r="DQ30"/>
  <c r="DU30"/>
  <c r="AO30"/>
  <c r="AR30"/>
  <c r="AV30"/>
  <c r="AZ30"/>
  <c r="BD30"/>
  <c r="BH30"/>
  <c r="BL30"/>
  <c r="BP30"/>
  <c r="BT30"/>
  <c r="BX30"/>
  <c r="CB30"/>
  <c r="CF30"/>
  <c r="CJ30"/>
  <c r="CN30"/>
  <c r="CR30"/>
  <c r="CV30"/>
  <c r="CZ30"/>
  <c r="DD30"/>
  <c r="DH30"/>
  <c r="DL30"/>
  <c r="DP30"/>
  <c r="DT30"/>
  <c r="AG24"/>
  <c r="AH24"/>
  <c r="AH29" s="1"/>
  <c r="C29"/>
  <c r="C30" s="1"/>
  <c r="K27"/>
  <c r="K29" s="1"/>
  <c r="K30" s="1"/>
  <c r="AH30" l="1"/>
  <c r="AG27"/>
  <c r="AG29" s="1"/>
  <c r="AG30" s="1"/>
</calcChain>
</file>

<file path=xl/sharedStrings.xml><?xml version="1.0" encoding="utf-8"?>
<sst xmlns="http://schemas.openxmlformats.org/spreadsheetml/2006/main" count="88" uniqueCount="54">
  <si>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</si>
  <si>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</si>
  <si>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</si>
  <si>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</si>
  <si>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</si>
  <si>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</si>
  <si>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</si>
  <si>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</si>
  <si>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</si>
  <si>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</si>
  <si>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</si>
  <si>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</si>
  <si>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</si>
  <si>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</si>
  <si>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</si>
  <si>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</si>
  <si>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</si>
  <si>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ГПД</t>
  </si>
  <si>
    <t>ІІ зміна</t>
  </si>
  <si>
    <t>груп</t>
  </si>
  <si>
    <t>12 клас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</si>
  <si>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</si>
  <si>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</si>
  <si>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</si>
  <si>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>ТОВ "ЗЗСО-гімназія "Фортуна"</t>
  </si>
  <si>
    <t>15</t>
  </si>
  <si>
    <t>16</t>
  </si>
  <si>
    <t>17</t>
  </si>
  <si>
    <t>Мережа  закладів загальної середньої освіти  Броварської міської територіальної громади</t>
  </si>
  <si>
    <r>
      <rPr>
        <b/>
        <sz val="28"/>
        <rFont val="Times New Roman"/>
        <family val="1"/>
        <charset val="204"/>
      </rPr>
      <t>Разом   10-11  клас</t>
    </r>
    <r>
      <rPr>
        <sz val="28"/>
        <rFont val="Times New Roman"/>
        <family val="1"/>
        <charset val="204"/>
      </rPr>
      <t>и</t>
    </r>
  </si>
  <si>
    <t>Приватний заклад  загальної середньої освіти "Ліцей  "Перспективи"</t>
  </si>
  <si>
    <t>Всього комунальної власності</t>
  </si>
  <si>
    <t>Всього приватної власності</t>
  </si>
  <si>
    <t xml:space="preserve">на 2022/2023 навчальний рік </t>
  </si>
  <si>
    <t>18</t>
  </si>
  <si>
    <t>Броварська гімназія "Мономакс"</t>
  </si>
  <si>
    <r>
      <rPr>
        <b/>
        <sz val="22"/>
        <rFont val="Times New Roman"/>
        <family val="1"/>
        <charset val="204"/>
      </rPr>
      <t xml:space="preserve">Броварська гімназія  "Мозаїка"  </t>
    </r>
    <r>
      <rPr>
        <b/>
        <sz val="28"/>
        <rFont val="Times New Roman"/>
        <family val="1"/>
        <charset val="204"/>
      </rPr>
      <t xml:space="preserve"> </t>
    </r>
  </si>
  <si>
    <t>Броварський ліцей № 1 </t>
  </si>
  <si>
    <t>Броварський ліцей  № 3 </t>
  </si>
  <si>
    <t>Броварський ліцей № 6</t>
  </si>
  <si>
    <t>Броварський ліцей № 7</t>
  </si>
  <si>
    <t>Броварський ліцей № 8</t>
  </si>
  <si>
    <t>Броварський ліцей № 9</t>
  </si>
  <si>
    <t>Броварський ліцей № 10</t>
  </si>
  <si>
    <t>Броварський ліцей № 11</t>
  </si>
  <si>
    <t xml:space="preserve">Княжицький ліцей </t>
  </si>
  <si>
    <t xml:space="preserve">Требухівський ліцей </t>
  </si>
  <si>
    <t>Міський голова                                                                                                                                                                                                                                                Ігор САПОЖКО</t>
  </si>
  <si>
    <t>Навчально-реабілітаційний центр - гімназія "Зростання"</t>
  </si>
  <si>
    <t>Броварський ліцей № 4 
ім. С.І. Олійника</t>
  </si>
  <si>
    <t>Броварський ліцей № 5 
ім. Василя Стуса</t>
  </si>
  <si>
    <t>Броварський ліцей № 2 
ім. В.О. Сухомлинського</t>
  </si>
  <si>
    <t>19</t>
  </si>
  <si>
    <t xml:space="preserve">Додаток 1
до рішення виконавчого комітету Броварської міської ради                                                                                                                                   Броварського району Київської області 
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</si>
</sst>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sz val="18"/>
      <color indexed="10"/>
      <name val="Arial"/>
      <family val="2"/>
      <charset val="204"/>
    </font>
    <font>
      <sz val="20"/>
      <name val="Arial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sz val="20"/>
      <name val="Times New Roman"/>
      <family val="1"/>
      <charset val="204"/>
    </font>
    <font>
      <b/>
      <sz val="18"/>
      <color rgb="FFFF0000"/>
      <name val="Arial"/>
      <family val="2"/>
      <charset val="204"/>
    </font>
    <font>
      <sz val="18"/>
      <color theme="1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indexed="10"/>
      <name val="Arial"/>
      <family val="2"/>
      <charset val="204"/>
    </font>
    <font>
      <b/>
      <sz val="24"/>
      <name val="Arial"/>
      <family val="2"/>
      <charset val="204"/>
    </font>
    <font>
      <b/>
      <sz val="36"/>
      <name val="Times New Roman"/>
      <family val="1"/>
      <charset val="204"/>
    </font>
    <font>
      <b/>
      <i/>
      <sz val="36"/>
      <name val="Arial"/>
      <family val="2"/>
      <charset val="204"/>
    </font>
    <font>
      <sz val="36"/>
      <name val="Times New Roman"/>
      <family val="1"/>
      <charset val="204"/>
    </font>
    <font>
      <sz val="36"/>
      <color theme="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32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5" fillId="0" borderId="0"/>
  </cellStyleXfs>
  <cellXfs count="24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12" fillId="0" borderId="0" xfId="0" applyFont="1"/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1" fontId="16" fillId="0" borderId="0" xfId="0" applyNumberFormat="1" applyFont="1" applyBorder="1"/>
    <xf numFmtId="49" fontId="16" fillId="0" borderId="0" xfId="0" applyNumberFormat="1" applyFont="1" applyBorder="1" applyAlignment="1">
      <alignment horizontal="right"/>
    </xf>
    <xf numFmtId="0" fontId="17" fillId="0" borderId="0" xfId="0" applyFont="1"/>
    <xf numFmtId="0" fontId="18" fillId="0" borderId="0" xfId="0" applyFont="1" applyBorder="1"/>
    <xf numFmtId="0" fontId="22" fillId="0" borderId="0" xfId="0" applyFont="1"/>
    <xf numFmtId="0" fontId="20" fillId="0" borderId="0" xfId="0" applyFont="1"/>
    <xf numFmtId="0" fontId="2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" fontId="13" fillId="0" borderId="0" xfId="0" applyNumberFormat="1" applyFont="1" applyBorder="1"/>
    <xf numFmtId="0" fontId="1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Border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1" fontId="22" fillId="0" borderId="0" xfId="0" applyNumberFormat="1" applyFont="1" applyBorder="1"/>
    <xf numFmtId="1" fontId="22" fillId="0" borderId="0" xfId="0" applyNumberFormat="1" applyFont="1"/>
    <xf numFmtId="0" fontId="26" fillId="0" borderId="0" xfId="0" applyFont="1"/>
    <xf numFmtId="0" fontId="10" fillId="0" borderId="0" xfId="0" applyFont="1"/>
    <xf numFmtId="0" fontId="28" fillId="0" borderId="0" xfId="0" applyFont="1"/>
    <xf numFmtId="0" fontId="28" fillId="0" borderId="0" xfId="0" applyFont="1" applyBorder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/>
    <xf numFmtId="0" fontId="27" fillId="0" borderId="0" xfId="0" applyFont="1"/>
    <xf numFmtId="0" fontId="32" fillId="0" borderId="0" xfId="0" applyFont="1"/>
    <xf numFmtId="0" fontId="23" fillId="0" borderId="0" xfId="0" applyFont="1" applyFill="1"/>
    <xf numFmtId="0" fontId="19" fillId="0" borderId="0" xfId="0" applyFont="1" applyBorder="1"/>
    <xf numFmtId="0" fontId="21" fillId="0" borderId="0" xfId="0" applyFont="1" applyFill="1"/>
    <xf numFmtId="0" fontId="11" fillId="2" borderId="0" xfId="0" applyFont="1" applyFill="1" applyBorder="1"/>
    <xf numFmtId="0" fontId="21" fillId="0" borderId="0" xfId="0" applyFont="1" applyFill="1" applyBorder="1"/>
    <xf numFmtId="0" fontId="9" fillId="2" borderId="46" xfId="0" applyFont="1" applyFill="1" applyBorder="1"/>
    <xf numFmtId="0" fontId="34" fillId="2" borderId="0" xfId="0" applyFont="1" applyFill="1" applyBorder="1"/>
    <xf numFmtId="0" fontId="37" fillId="2" borderId="17" xfId="0" applyFont="1" applyFill="1" applyBorder="1" applyAlignment="1">
      <alignment horizontal="center" vertical="center"/>
    </xf>
    <xf numFmtId="0" fontId="37" fillId="2" borderId="27" xfId="0" applyFont="1" applyFill="1" applyBorder="1" applyAlignment="1">
      <alignment horizontal="center" vertical="center"/>
    </xf>
    <xf numFmtId="0" fontId="37" fillId="2" borderId="50" xfId="0" applyFont="1" applyFill="1" applyBorder="1" applyAlignment="1">
      <alignment horizontal="center" vertical="center"/>
    </xf>
    <xf numFmtId="0" fontId="37" fillId="2" borderId="51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29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/>
    </xf>
    <xf numFmtId="0" fontId="37" fillId="2" borderId="28" xfId="0" applyFont="1" applyFill="1" applyBorder="1" applyAlignment="1">
      <alignment horizontal="center" vertical="center"/>
    </xf>
    <xf numFmtId="0" fontId="37" fillId="2" borderId="52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1" fontId="38" fillId="4" borderId="35" xfId="0" applyNumberFormat="1" applyFont="1" applyFill="1" applyBorder="1" applyAlignment="1">
      <alignment horizontal="center" vertical="center"/>
    </xf>
    <xf numFmtId="1" fontId="38" fillId="4" borderId="37" xfId="0" applyNumberFormat="1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 textRotation="90" wrapText="1"/>
    </xf>
    <xf numFmtId="0" fontId="33" fillId="2" borderId="40" xfId="0" applyFont="1" applyFill="1" applyBorder="1" applyAlignment="1">
      <alignment horizontal="center" vertical="center" textRotation="90" wrapText="1"/>
    </xf>
    <xf numFmtId="0" fontId="33" fillId="2" borderId="41" xfId="0" applyFont="1" applyFill="1" applyBorder="1" applyAlignment="1">
      <alignment horizontal="center" vertical="center" textRotation="90" wrapText="1"/>
    </xf>
    <xf numFmtId="0" fontId="29" fillId="4" borderId="20" xfId="0" applyFont="1" applyFill="1" applyBorder="1" applyAlignment="1">
      <alignment horizontal="center" vertical="center" textRotation="90" wrapText="1"/>
    </xf>
    <xf numFmtId="0" fontId="29" fillId="4" borderId="18" xfId="0" applyFont="1" applyFill="1" applyBorder="1" applyAlignment="1">
      <alignment horizontal="center" vertical="center" textRotation="90" wrapText="1"/>
    </xf>
    <xf numFmtId="0" fontId="29" fillId="3" borderId="20" xfId="0" applyFont="1" applyFill="1" applyBorder="1" applyAlignment="1">
      <alignment horizontal="center" vertical="center" textRotation="90" wrapText="1"/>
    </xf>
    <xf numFmtId="0" fontId="29" fillId="3" borderId="18" xfId="0" applyFont="1" applyFill="1" applyBorder="1" applyAlignment="1">
      <alignment horizontal="center" vertical="center" textRotation="90" wrapText="1"/>
    </xf>
    <xf numFmtId="0" fontId="33" fillId="2" borderId="18" xfId="0" applyFont="1" applyFill="1" applyBorder="1" applyAlignment="1">
      <alignment horizontal="center" vertical="center" textRotation="90" wrapText="1"/>
    </xf>
    <xf numFmtId="0" fontId="33" fillId="2" borderId="20" xfId="0" applyFont="1" applyFill="1" applyBorder="1" applyAlignment="1">
      <alignment horizontal="center" vertical="center" textRotation="90" wrapText="1"/>
    </xf>
    <xf numFmtId="0" fontId="33" fillId="2" borderId="1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29" fillId="4" borderId="44" xfId="0" applyFont="1" applyFill="1" applyBorder="1" applyAlignment="1">
      <alignment horizontal="center" vertical="center" wrapText="1"/>
    </xf>
    <xf numFmtId="0" fontId="29" fillId="4" borderId="45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3" fillId="2" borderId="5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" fontId="29" fillId="4" borderId="45" xfId="0" applyNumberFormat="1" applyFont="1" applyFill="1" applyBorder="1" applyAlignment="1">
      <alignment horizontal="center" vertical="center"/>
    </xf>
    <xf numFmtId="1" fontId="29" fillId="3" borderId="45" xfId="0" applyNumberFormat="1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1" fontId="33" fillId="2" borderId="4" xfId="0" applyNumberFormat="1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horizontal="center" vertical="center"/>
    </xf>
    <xf numFmtId="0" fontId="29" fillId="0" borderId="34" xfId="0" applyFont="1" applyFill="1" applyBorder="1" applyAlignment="1"/>
    <xf numFmtId="0" fontId="29" fillId="0" borderId="35" xfId="0" applyFont="1" applyFill="1" applyBorder="1" applyAlignment="1">
      <alignment horizontal="center" vertical="center"/>
    </xf>
    <xf numFmtId="1" fontId="29" fillId="4" borderId="35" xfId="0" applyNumberFormat="1" applyFont="1" applyFill="1" applyBorder="1" applyAlignment="1">
      <alignment horizontal="center" vertical="center"/>
    </xf>
    <xf numFmtId="49" fontId="33" fillId="2" borderId="39" xfId="0" applyNumberFormat="1" applyFont="1" applyFill="1" applyBorder="1" applyAlignment="1">
      <alignment horizontal="right" vertical="top"/>
    </xf>
    <xf numFmtId="0" fontId="33" fillId="2" borderId="48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0" fontId="29" fillId="4" borderId="48" xfId="0" applyFont="1" applyFill="1" applyBorder="1" applyAlignment="1">
      <alignment horizontal="center" vertical="center" wrapText="1"/>
    </xf>
    <xf numFmtId="0" fontId="29" fillId="4" borderId="49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center" vertical="center"/>
    </xf>
    <xf numFmtId="1" fontId="33" fillId="2" borderId="52" xfId="0" applyNumberFormat="1" applyFont="1" applyFill="1" applyBorder="1" applyAlignment="1">
      <alignment horizontal="center" vertical="center"/>
    </xf>
    <xf numFmtId="1" fontId="29" fillId="4" borderId="54" xfId="0" applyNumberFormat="1" applyFont="1" applyFill="1" applyBorder="1" applyAlignment="1">
      <alignment horizontal="center" vertical="center"/>
    </xf>
    <xf numFmtId="1" fontId="29" fillId="3" borderId="48" xfId="0" applyNumberFormat="1" applyFont="1" applyFill="1" applyBorder="1" applyAlignment="1">
      <alignment horizontal="center" vertical="center" wrapText="1"/>
    </xf>
    <xf numFmtId="1" fontId="29" fillId="3" borderId="49" xfId="0" applyNumberFormat="1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/>
    </xf>
    <xf numFmtId="49" fontId="33" fillId="0" borderId="5" xfId="0" applyNumberFormat="1" applyFont="1" applyBorder="1" applyAlignment="1">
      <alignment horizontal="right" vertical="top"/>
    </xf>
    <xf numFmtId="0" fontId="33" fillId="0" borderId="2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right" vertical="top"/>
    </xf>
    <xf numFmtId="0" fontId="33" fillId="0" borderId="3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1" fontId="33" fillId="0" borderId="12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 wrapText="1"/>
    </xf>
    <xf numFmtId="0" fontId="29" fillId="4" borderId="35" xfId="0" applyFont="1" applyFill="1" applyBorder="1" applyAlignment="1">
      <alignment horizontal="center" vertical="center" wrapText="1"/>
    </xf>
    <xf numFmtId="1" fontId="29" fillId="4" borderId="36" xfId="0" applyNumberFormat="1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Border="1"/>
    <xf numFmtId="0" fontId="1" fillId="0" borderId="0" xfId="0" applyFont="1" applyBorder="1" applyAlignment="1">
      <alignment horizontal="center"/>
    </xf>
    <xf numFmtId="0" fontId="43" fillId="2" borderId="15" xfId="0" applyFont="1" applyFill="1" applyBorder="1" applyAlignment="1">
      <alignment vertical="top"/>
    </xf>
    <xf numFmtId="0" fontId="43" fillId="2" borderId="16" xfId="0" applyFont="1" applyFill="1" applyBorder="1" applyAlignment="1">
      <alignment vertical="top"/>
    </xf>
    <xf numFmtId="0" fontId="43" fillId="2" borderId="5" xfId="0" applyFont="1" applyFill="1" applyBorder="1" applyAlignment="1">
      <alignment vertical="top"/>
    </xf>
    <xf numFmtId="0" fontId="43" fillId="2" borderId="5" xfId="0" applyFont="1" applyFill="1" applyBorder="1" applyAlignment="1">
      <alignment horizontal="right" vertical="top"/>
    </xf>
    <xf numFmtId="0" fontId="43" fillId="2" borderId="6" xfId="0" applyFont="1" applyFill="1" applyBorder="1" applyAlignment="1">
      <alignment horizontal="right" vertical="top"/>
    </xf>
    <xf numFmtId="0" fontId="43" fillId="2" borderId="55" xfId="0" applyFont="1" applyFill="1" applyBorder="1" applyAlignment="1">
      <alignment vertical="top"/>
    </xf>
    <xf numFmtId="0" fontId="44" fillId="0" borderId="35" xfId="0" applyFont="1" applyFill="1" applyBorder="1" applyAlignment="1">
      <alignment horizontal="center" vertical="center"/>
    </xf>
    <xf numFmtId="0" fontId="44" fillId="4" borderId="35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right" vertical="top"/>
    </xf>
    <xf numFmtId="0" fontId="19" fillId="0" borderId="21" xfId="0" applyFont="1" applyFill="1" applyBorder="1" applyAlignment="1">
      <alignment vertical="center" wrapText="1"/>
    </xf>
    <xf numFmtId="0" fontId="2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19" fillId="0" borderId="56" xfId="0" applyFont="1" applyFill="1" applyBorder="1" applyAlignment="1">
      <alignment horizontal="left" vertical="center" wrapText="1"/>
    </xf>
    <xf numFmtId="0" fontId="29" fillId="4" borderId="36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/>
    </xf>
    <xf numFmtId="1" fontId="33" fillId="2" borderId="12" xfId="0" applyNumberFormat="1" applyFont="1" applyFill="1" applyBorder="1" applyAlignment="1">
      <alignment horizontal="center" vertical="center"/>
    </xf>
    <xf numFmtId="0" fontId="44" fillId="5" borderId="35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 wrapText="1"/>
    </xf>
    <xf numFmtId="1" fontId="29" fillId="4" borderId="46" xfId="0" applyNumberFormat="1" applyFont="1" applyFill="1" applyBorder="1" applyAlignment="1">
      <alignment horizontal="center" vertical="center"/>
    </xf>
    <xf numFmtId="1" fontId="29" fillId="4" borderId="47" xfId="0" applyNumberFormat="1" applyFont="1" applyFill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 wrapText="1"/>
    </xf>
    <xf numFmtId="0" fontId="29" fillId="5" borderId="36" xfId="0" applyFont="1" applyFill="1" applyBorder="1" applyAlignment="1">
      <alignment horizontal="center" vertical="center" wrapText="1"/>
    </xf>
    <xf numFmtId="1" fontId="29" fillId="5" borderId="47" xfId="0" applyNumberFormat="1" applyFont="1" applyFill="1" applyBorder="1" applyAlignment="1">
      <alignment horizontal="center" vertical="center" wrapText="1"/>
    </xf>
    <xf numFmtId="1" fontId="29" fillId="4" borderId="44" xfId="0" applyNumberFormat="1" applyFont="1" applyFill="1" applyBorder="1" applyAlignment="1">
      <alignment horizontal="center" vertical="center"/>
    </xf>
    <xf numFmtId="1" fontId="29" fillId="4" borderId="23" xfId="0" applyNumberFormat="1" applyFont="1" applyFill="1" applyBorder="1" applyAlignment="1">
      <alignment horizontal="center" vertical="center"/>
    </xf>
    <xf numFmtId="1" fontId="29" fillId="3" borderId="24" xfId="0" applyNumberFormat="1" applyFont="1" applyFill="1" applyBorder="1" applyAlignment="1">
      <alignment horizontal="center" vertical="center" wrapText="1"/>
    </xf>
    <xf numFmtId="1" fontId="29" fillId="4" borderId="1" xfId="0" applyNumberFormat="1" applyFont="1" applyFill="1" applyBorder="1" applyAlignment="1">
      <alignment horizontal="center" vertical="center"/>
    </xf>
    <xf numFmtId="1" fontId="29" fillId="3" borderId="7" xfId="0" applyNumberFormat="1" applyFont="1" applyFill="1" applyBorder="1" applyAlignment="1">
      <alignment horizontal="center" vertical="center" wrapText="1"/>
    </xf>
    <xf numFmtId="1" fontId="29" fillId="3" borderId="57" xfId="0" applyNumberFormat="1" applyFont="1" applyFill="1" applyBorder="1" applyAlignment="1">
      <alignment horizontal="center" vertical="center" wrapText="1"/>
    </xf>
    <xf numFmtId="1" fontId="29" fillId="3" borderId="14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29" fillId="4" borderId="24" xfId="0" applyNumberFormat="1" applyFont="1" applyFill="1" applyBorder="1" applyAlignment="1">
      <alignment horizontal="center" vertical="center"/>
    </xf>
    <xf numFmtId="1" fontId="29" fillId="4" borderId="7" xfId="0" applyNumberFormat="1" applyFont="1" applyFill="1" applyBorder="1" applyAlignment="1">
      <alignment horizontal="center" vertical="center"/>
    </xf>
    <xf numFmtId="1" fontId="29" fillId="4" borderId="53" xfId="0" applyNumberFormat="1" applyFont="1" applyFill="1" applyBorder="1" applyAlignment="1">
      <alignment horizontal="center" vertical="center" wrapText="1"/>
    </xf>
    <xf numFmtId="2" fontId="19" fillId="0" borderId="21" xfId="0" applyNumberFormat="1" applyFont="1" applyFill="1" applyBorder="1" applyAlignment="1">
      <alignment horizontal="left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41" fillId="0" borderId="0" xfId="0" applyFont="1" applyBorder="1" applyAlignment="1"/>
    <xf numFmtId="0" fontId="42" fillId="0" borderId="0" xfId="0" applyFont="1" applyBorder="1" applyAlignment="1"/>
    <xf numFmtId="0" fontId="7" fillId="0" borderId="0" xfId="0" applyFont="1" applyBorder="1" applyAlignment="1">
      <alignment horizontal="left"/>
    </xf>
    <xf numFmtId="0" fontId="29" fillId="4" borderId="34" xfId="0" applyFont="1" applyFill="1" applyBorder="1" applyAlignment="1">
      <alignment horizontal="center" vertical="center" wrapText="1"/>
    </xf>
    <xf numFmtId="0" fontId="33" fillId="4" borderId="47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3" fillId="4" borderId="34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47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>
      <alignment horizontal="center" vertical="center" wrapText="1"/>
    </xf>
    <xf numFmtId="0" fontId="29" fillId="4" borderId="34" xfId="0" applyFont="1" applyFill="1" applyBorder="1" applyAlignment="1">
      <alignment horizontal="right" vertical="center"/>
    </xf>
    <xf numFmtId="0" fontId="29" fillId="4" borderId="47" xfId="0" applyFont="1" applyFill="1" applyBorder="1" applyAlignment="1">
      <alignment horizontal="right" vertical="center"/>
    </xf>
    <xf numFmtId="0" fontId="29" fillId="0" borderId="36" xfId="0" applyFont="1" applyFill="1" applyBorder="1" applyAlignment="1">
      <alignment horizontal="right" vertical="center"/>
    </xf>
    <xf numFmtId="0" fontId="29" fillId="0" borderId="38" xfId="0" applyFont="1" applyFill="1" applyBorder="1" applyAlignment="1">
      <alignment horizontal="right" vertical="center"/>
    </xf>
    <xf numFmtId="49" fontId="33" fillId="2" borderId="46" xfId="0" applyNumberFormat="1" applyFont="1" applyFill="1" applyBorder="1" applyAlignment="1">
      <alignment horizontal="center" vertical="center"/>
    </xf>
    <xf numFmtId="49" fontId="33" fillId="2" borderId="47" xfId="0" applyNumberFormat="1" applyFont="1" applyFill="1" applyBorder="1" applyAlignment="1">
      <alignment horizontal="center" vertical="center"/>
    </xf>
    <xf numFmtId="49" fontId="33" fillId="2" borderId="34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9" fillId="0" borderId="13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3" fillId="2" borderId="39" xfId="0" applyFont="1" applyFill="1" applyBorder="1" applyAlignment="1">
      <alignment horizontal="center" vertical="center" wrapText="1"/>
    </xf>
    <xf numFmtId="0" fontId="3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V90"/>
  <sheetViews>
    <sheetView tabSelected="1" zoomScale="40" zoomScaleNormal="40" zoomScaleSheetLayoutView="35" zoomScalePageLayoutView="25" workbookViewId="0">
      <selection activeCell="O1" sqref="O1"/>
    </sheetView>
  </sheetViews>
  <sheetFormatPr defaultColWidth="19.42578125" defaultRowHeight="14.25"/>
  <cols>
    <col min="1" max="1" width="8.28515625" style="2" customWidth="1"/>
    <col min="2" max="2" width="72.5703125" style="13" customWidth="1"/>
    <col min="3" max="3" width="10.85546875" style="1" customWidth="1"/>
    <col min="4" max="4" width="16.42578125" style="1" bestFit="1" customWidth="1"/>
    <col min="5" max="5" width="11.140625" style="1" customWidth="1"/>
    <col min="6" max="6" width="16.42578125" style="1" bestFit="1" customWidth="1"/>
    <col min="7" max="7" width="11.28515625" style="1" customWidth="1"/>
    <col min="8" max="8" width="19" style="1" customWidth="1"/>
    <col min="9" max="9" width="10.42578125" style="1" customWidth="1"/>
    <col min="10" max="10" width="20.5703125" style="1" customWidth="1"/>
    <col min="11" max="11" width="16.7109375" style="1" customWidth="1"/>
    <col min="12" max="12" width="16.42578125" style="1" bestFit="1" customWidth="1"/>
    <col min="13" max="13" width="9.7109375" style="1" customWidth="1"/>
    <col min="14" max="14" width="16.42578125" style="1" bestFit="1" customWidth="1"/>
    <col min="15" max="15" width="10.28515625" style="1" customWidth="1"/>
    <col min="16" max="16" width="19.5703125" style="1" customWidth="1"/>
    <col min="17" max="17" width="9.7109375" style="1" customWidth="1"/>
    <col min="18" max="18" width="16.7109375" style="1" customWidth="1"/>
    <col min="19" max="19" width="10.140625" style="1" customWidth="1"/>
    <col min="20" max="20" width="16.42578125" style="1" bestFit="1" customWidth="1"/>
    <col min="21" max="21" width="11.7109375" style="1" customWidth="1"/>
    <col min="22" max="22" width="16.7109375" style="1" customWidth="1"/>
    <col min="23" max="23" width="16.42578125" style="1" customWidth="1"/>
    <col min="24" max="24" width="16.42578125" style="1" bestFit="1" customWidth="1"/>
    <col min="25" max="25" width="10.85546875" style="1" customWidth="1"/>
    <col min="26" max="26" width="13.28515625" style="14" bestFit="1" customWidth="1"/>
    <col min="27" max="27" width="11" style="14" customWidth="1"/>
    <col min="28" max="28" width="17.140625" style="14" customWidth="1"/>
    <col min="29" max="29" width="6.42578125" style="1" hidden="1" customWidth="1"/>
    <col min="30" max="30" width="7.7109375" style="1" hidden="1" customWidth="1"/>
    <col min="31" max="31" width="12.28515625" style="1" customWidth="1"/>
    <col min="32" max="32" width="17.42578125" style="1" customWidth="1"/>
    <col min="33" max="33" width="14.28515625" style="1" customWidth="1"/>
    <col min="34" max="34" width="20.140625" style="1" customWidth="1"/>
    <col min="35" max="35" width="12.28515625" style="1" customWidth="1"/>
    <col min="36" max="36" width="18" style="1" customWidth="1"/>
    <col min="37" max="37" width="13.28515625" style="1" customWidth="1"/>
    <col min="38" max="38" width="16.28515625" style="1" customWidth="1"/>
    <col min="39" max="39" width="2.5703125" style="1" hidden="1" customWidth="1"/>
    <col min="40" max="40" width="3.85546875" style="1" hidden="1" customWidth="1"/>
    <col min="41" max="68" width="9.140625" style="1" hidden="1" customWidth="1"/>
    <col min="69" max="69" width="4.7109375" style="1" hidden="1" customWidth="1"/>
    <col min="70" max="90" width="9.140625" style="1" hidden="1" customWidth="1"/>
    <col min="91" max="91" width="8.42578125" style="1" hidden="1" customWidth="1"/>
    <col min="92" max="97" width="9.140625" style="1" hidden="1" customWidth="1"/>
    <col min="98" max="98" width="5" style="1" hidden="1" customWidth="1"/>
    <col min="99" max="126" width="9.140625" style="1" hidden="1" customWidth="1"/>
    <col min="127" max="16384" width="19.42578125" style="1"/>
  </cols>
  <sheetData>
    <row r="3" spans="1:126" ht="147" customHeight="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5"/>
      <c r="M3" s="176"/>
      <c r="N3" s="176"/>
      <c r="O3" s="176"/>
      <c r="P3" s="176"/>
      <c r="Q3" s="176"/>
      <c r="R3" s="176"/>
      <c r="S3" s="176"/>
      <c r="T3" s="176"/>
      <c r="X3" s="239" t="s">
        <v>53</v>
      </c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</row>
    <row r="4" spans="1:126" ht="65.25" customHeight="1">
      <c r="A4" s="243" t="s">
        <v>28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48"/>
      <c r="AJ4" s="48"/>
      <c r="AK4" s="48"/>
      <c r="AL4" s="48"/>
    </row>
    <row r="5" spans="1:126" ht="45.75" customHeight="1">
      <c r="A5" s="243" t="s">
        <v>33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18"/>
      <c r="AJ5" s="219"/>
      <c r="AK5" s="219"/>
      <c r="AL5" s="219"/>
    </row>
    <row r="6" spans="1:126" s="55" customFormat="1" ht="21" customHeight="1" thickBot="1">
      <c r="A6" s="245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</row>
    <row r="7" spans="1:126" s="20" customFormat="1" ht="90.75" customHeight="1" thickBot="1">
      <c r="A7" s="247" t="s">
        <v>0</v>
      </c>
      <c r="B7" s="240" t="s">
        <v>21</v>
      </c>
      <c r="C7" s="242" t="s">
        <v>1</v>
      </c>
      <c r="D7" s="226"/>
      <c r="E7" s="227" t="s">
        <v>2</v>
      </c>
      <c r="F7" s="226"/>
      <c r="G7" s="227" t="s">
        <v>3</v>
      </c>
      <c r="H7" s="226"/>
      <c r="I7" s="227" t="s">
        <v>4</v>
      </c>
      <c r="J7" s="225"/>
      <c r="K7" s="223" t="s">
        <v>5</v>
      </c>
      <c r="L7" s="231"/>
      <c r="M7" s="225" t="s">
        <v>6</v>
      </c>
      <c r="N7" s="226"/>
      <c r="O7" s="227" t="s">
        <v>7</v>
      </c>
      <c r="P7" s="226"/>
      <c r="Q7" s="227" t="s">
        <v>8</v>
      </c>
      <c r="R7" s="226"/>
      <c r="S7" s="227" t="s">
        <v>9</v>
      </c>
      <c r="T7" s="226"/>
      <c r="U7" s="227" t="s">
        <v>10</v>
      </c>
      <c r="V7" s="225"/>
      <c r="W7" s="223" t="s">
        <v>11</v>
      </c>
      <c r="X7" s="224"/>
      <c r="Y7" s="225" t="s">
        <v>12</v>
      </c>
      <c r="Z7" s="226"/>
      <c r="AA7" s="227" t="s">
        <v>13</v>
      </c>
      <c r="AB7" s="226"/>
      <c r="AC7" s="227" t="s">
        <v>20</v>
      </c>
      <c r="AD7" s="225"/>
      <c r="AE7" s="228" t="s">
        <v>29</v>
      </c>
      <c r="AF7" s="224"/>
      <c r="AG7" s="229" t="s">
        <v>14</v>
      </c>
      <c r="AH7" s="230"/>
      <c r="AI7" s="236" t="s">
        <v>17</v>
      </c>
      <c r="AJ7" s="237"/>
      <c r="AK7" s="238" t="s">
        <v>18</v>
      </c>
      <c r="AL7" s="237"/>
      <c r="AM7" s="61"/>
      <c r="AN7" s="61"/>
      <c r="AO7" s="61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7"/>
      <c r="BE7" s="217"/>
      <c r="BF7" s="217"/>
      <c r="BG7" s="217"/>
      <c r="BH7" s="217"/>
      <c r="BI7" s="217"/>
      <c r="BJ7" s="217"/>
      <c r="BK7" s="217"/>
      <c r="BL7" s="217"/>
      <c r="BM7" s="217"/>
      <c r="BN7" s="217"/>
      <c r="BO7" s="217"/>
      <c r="BP7" s="217"/>
      <c r="BQ7" s="217"/>
      <c r="BR7" s="217"/>
      <c r="BS7" s="217"/>
      <c r="BT7" s="217"/>
      <c r="BU7" s="217"/>
      <c r="BV7" s="217"/>
      <c r="BW7" s="217"/>
      <c r="BX7" s="217"/>
      <c r="BY7" s="217"/>
      <c r="BZ7" s="217"/>
      <c r="CA7" s="217"/>
      <c r="CB7" s="217"/>
      <c r="CC7" s="217"/>
      <c r="CD7" s="217"/>
      <c r="CE7" s="217"/>
      <c r="CF7" s="217"/>
      <c r="CG7" s="217"/>
      <c r="CH7" s="217"/>
      <c r="CI7" s="217"/>
      <c r="CJ7" s="217"/>
      <c r="CK7" s="217"/>
      <c r="CL7" s="217"/>
      <c r="CM7" s="217"/>
      <c r="CN7" s="217"/>
      <c r="CO7" s="217"/>
      <c r="CP7" s="217"/>
      <c r="CQ7" s="217"/>
      <c r="CR7" s="217"/>
      <c r="CS7" s="217"/>
      <c r="CT7" s="217"/>
      <c r="CU7" s="217"/>
      <c r="CV7" s="217"/>
      <c r="CW7" s="217"/>
      <c r="CX7" s="217"/>
      <c r="CY7" s="217"/>
      <c r="CZ7" s="217"/>
      <c r="DA7" s="217"/>
      <c r="DB7" s="217"/>
      <c r="DC7" s="217"/>
      <c r="DD7" s="217"/>
      <c r="DE7" s="217"/>
      <c r="DF7" s="217"/>
      <c r="DG7" s="217"/>
      <c r="DH7" s="217"/>
      <c r="DI7" s="217"/>
      <c r="DJ7" s="217"/>
      <c r="DK7" s="217"/>
      <c r="DL7" s="217"/>
      <c r="DM7" s="217"/>
      <c r="DN7" s="217"/>
      <c r="DO7" s="217"/>
      <c r="DP7" s="217"/>
      <c r="DQ7" s="217"/>
      <c r="DR7" s="217"/>
      <c r="DS7" s="217"/>
      <c r="DT7" s="217"/>
      <c r="DU7" s="217"/>
      <c r="DV7" s="217"/>
    </row>
    <row r="8" spans="1:126" s="20" customFormat="1" ht="116.25" customHeight="1" thickBot="1">
      <c r="A8" s="248"/>
      <c r="B8" s="241"/>
      <c r="C8" s="89" t="s">
        <v>15</v>
      </c>
      <c r="D8" s="90" t="s">
        <v>16</v>
      </c>
      <c r="E8" s="90" t="s">
        <v>15</v>
      </c>
      <c r="F8" s="90" t="s">
        <v>16</v>
      </c>
      <c r="G8" s="90" t="s">
        <v>15</v>
      </c>
      <c r="H8" s="90" t="s">
        <v>16</v>
      </c>
      <c r="I8" s="90" t="s">
        <v>15</v>
      </c>
      <c r="J8" s="91" t="s">
        <v>16</v>
      </c>
      <c r="K8" s="92" t="s">
        <v>15</v>
      </c>
      <c r="L8" s="93" t="s">
        <v>16</v>
      </c>
      <c r="M8" s="89" t="s">
        <v>15</v>
      </c>
      <c r="N8" s="90" t="s">
        <v>16</v>
      </c>
      <c r="O8" s="90" t="s">
        <v>15</v>
      </c>
      <c r="P8" s="90" t="s">
        <v>16</v>
      </c>
      <c r="Q8" s="90" t="s">
        <v>15</v>
      </c>
      <c r="R8" s="90" t="s">
        <v>16</v>
      </c>
      <c r="S8" s="90" t="s">
        <v>15</v>
      </c>
      <c r="T8" s="90" t="s">
        <v>16</v>
      </c>
      <c r="U8" s="90" t="s">
        <v>15</v>
      </c>
      <c r="V8" s="91" t="s">
        <v>16</v>
      </c>
      <c r="W8" s="92" t="s">
        <v>15</v>
      </c>
      <c r="X8" s="93" t="s">
        <v>16</v>
      </c>
      <c r="Y8" s="89" t="s">
        <v>15</v>
      </c>
      <c r="Z8" s="90" t="s">
        <v>16</v>
      </c>
      <c r="AA8" s="90" t="s">
        <v>15</v>
      </c>
      <c r="AB8" s="91" t="s">
        <v>16</v>
      </c>
      <c r="AC8" s="90" t="s">
        <v>15</v>
      </c>
      <c r="AD8" s="91" t="s">
        <v>16</v>
      </c>
      <c r="AE8" s="92" t="s">
        <v>15</v>
      </c>
      <c r="AF8" s="93" t="s">
        <v>16</v>
      </c>
      <c r="AG8" s="94" t="s">
        <v>15</v>
      </c>
      <c r="AH8" s="95" t="s">
        <v>16</v>
      </c>
      <c r="AI8" s="89" t="s">
        <v>19</v>
      </c>
      <c r="AJ8" s="96" t="s">
        <v>16</v>
      </c>
      <c r="AK8" s="97" t="s">
        <v>15</v>
      </c>
      <c r="AL8" s="96" t="s">
        <v>16</v>
      </c>
      <c r="AM8" s="24"/>
      <c r="AN8" s="24"/>
      <c r="AO8" s="24"/>
      <c r="AP8" s="23" t="s">
        <v>16</v>
      </c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</row>
    <row r="9" spans="1:126" s="21" customFormat="1" ht="66" customHeight="1" thickBot="1">
      <c r="A9" s="178">
        <v>1</v>
      </c>
      <c r="B9" s="190" t="s">
        <v>37</v>
      </c>
      <c r="C9" s="98">
        <v>3</v>
      </c>
      <c r="D9" s="99">
        <v>81</v>
      </c>
      <c r="E9" s="99">
        <v>3</v>
      </c>
      <c r="F9" s="99">
        <v>87</v>
      </c>
      <c r="G9" s="99">
        <v>3</v>
      </c>
      <c r="H9" s="99">
        <v>84</v>
      </c>
      <c r="I9" s="99">
        <v>3</v>
      </c>
      <c r="J9" s="100">
        <v>94</v>
      </c>
      <c r="K9" s="101">
        <f>SUM(C9,E9,G9,I9)</f>
        <v>12</v>
      </c>
      <c r="L9" s="102">
        <f>SUM(D9,F9,H9,J9)</f>
        <v>346</v>
      </c>
      <c r="M9" s="98">
        <v>3</v>
      </c>
      <c r="N9" s="99">
        <v>99</v>
      </c>
      <c r="O9" s="99">
        <v>3</v>
      </c>
      <c r="P9" s="99">
        <v>91</v>
      </c>
      <c r="Q9" s="99">
        <v>3</v>
      </c>
      <c r="R9" s="99">
        <v>84</v>
      </c>
      <c r="S9" s="99">
        <v>3</v>
      </c>
      <c r="T9" s="99">
        <v>86</v>
      </c>
      <c r="U9" s="99">
        <v>3</v>
      </c>
      <c r="V9" s="100">
        <v>70</v>
      </c>
      <c r="W9" s="101">
        <f>SUM(M9,O9,Q9,S9,U9)</f>
        <v>15</v>
      </c>
      <c r="X9" s="102">
        <f>SUM(N9,P9,R9,T9,V9)</f>
        <v>430</v>
      </c>
      <c r="Y9" s="103">
        <v>2</v>
      </c>
      <c r="Z9" s="104">
        <v>48</v>
      </c>
      <c r="AA9" s="104">
        <v>1</v>
      </c>
      <c r="AB9" s="104">
        <v>36</v>
      </c>
      <c r="AC9" s="104"/>
      <c r="AD9" s="105"/>
      <c r="AE9" s="205">
        <f t="shared" ref="AE9" si="0">Y9+AA9</f>
        <v>3</v>
      </c>
      <c r="AF9" s="106">
        <f t="shared" ref="AF9" si="1">Z9+AB9</f>
        <v>84</v>
      </c>
      <c r="AG9" s="210">
        <f>SUM(K9,W9,AE9)</f>
        <v>30</v>
      </c>
      <c r="AH9" s="107">
        <f>SUM(L9,X9,AF9)</f>
        <v>860</v>
      </c>
      <c r="AI9" s="108">
        <v>2</v>
      </c>
      <c r="AJ9" s="109">
        <v>60</v>
      </c>
      <c r="AK9" s="110">
        <v>9</v>
      </c>
      <c r="AL9" s="111">
        <v>270</v>
      </c>
      <c r="AM9" s="63"/>
      <c r="AN9" s="64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</row>
    <row r="10" spans="1:126" s="21" customFormat="1" ht="66" customHeight="1" thickBot="1">
      <c r="A10" s="179">
        <v>2</v>
      </c>
      <c r="B10" s="191" t="s">
        <v>51</v>
      </c>
      <c r="C10" s="112">
        <v>5</v>
      </c>
      <c r="D10" s="113">
        <v>145</v>
      </c>
      <c r="E10" s="113">
        <v>7</v>
      </c>
      <c r="F10" s="113">
        <v>211</v>
      </c>
      <c r="G10" s="113">
        <v>7</v>
      </c>
      <c r="H10" s="113">
        <v>197</v>
      </c>
      <c r="I10" s="113">
        <v>7</v>
      </c>
      <c r="J10" s="114">
        <v>199</v>
      </c>
      <c r="K10" s="101">
        <f t="shared" ref="K10:K22" si="2">SUM(C10,E10,G10,I10)</f>
        <v>26</v>
      </c>
      <c r="L10" s="102">
        <f t="shared" ref="L10:L22" si="3">SUM(D10,F10,H10,J10)</f>
        <v>752</v>
      </c>
      <c r="M10" s="112">
        <v>7</v>
      </c>
      <c r="N10" s="113">
        <v>211</v>
      </c>
      <c r="O10" s="113">
        <v>7</v>
      </c>
      <c r="P10" s="113">
        <v>218</v>
      </c>
      <c r="Q10" s="113">
        <v>6</v>
      </c>
      <c r="R10" s="113">
        <v>197</v>
      </c>
      <c r="S10" s="113">
        <v>6</v>
      </c>
      <c r="T10" s="113">
        <v>194</v>
      </c>
      <c r="U10" s="113">
        <v>5</v>
      </c>
      <c r="V10" s="114">
        <v>163</v>
      </c>
      <c r="W10" s="101">
        <f t="shared" ref="W10:W22" si="4">SUM(M10,O10,Q10,S10,U10)</f>
        <v>31</v>
      </c>
      <c r="X10" s="102">
        <f t="shared" ref="X10:X22" si="5">SUM(N10,P10,R10,T10,V10)</f>
        <v>983</v>
      </c>
      <c r="Y10" s="115">
        <v>3</v>
      </c>
      <c r="Z10" s="116">
        <v>84</v>
      </c>
      <c r="AA10" s="116">
        <v>3</v>
      </c>
      <c r="AB10" s="116">
        <v>96</v>
      </c>
      <c r="AC10" s="113"/>
      <c r="AD10" s="114"/>
      <c r="AE10" s="206">
        <f t="shared" ref="AE10:AE22" si="6">Y10+AA10</f>
        <v>6</v>
      </c>
      <c r="AF10" s="213">
        <f t="shared" ref="AF10:AF22" si="7">Z10+AB10</f>
        <v>180</v>
      </c>
      <c r="AG10" s="211">
        <f t="shared" ref="AG10:AG22" si="8">SUM(K10,W10,AE10)</f>
        <v>63</v>
      </c>
      <c r="AH10" s="207">
        <f t="shared" ref="AH10:AH22" si="9">SUM(L10,X10,AF10)</f>
        <v>1915</v>
      </c>
      <c r="AI10" s="112"/>
      <c r="AJ10" s="114"/>
      <c r="AK10" s="115">
        <v>24</v>
      </c>
      <c r="AL10" s="117">
        <v>716</v>
      </c>
      <c r="AM10" s="67"/>
      <c r="AN10" s="68"/>
      <c r="AO10" s="69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</row>
    <row r="11" spans="1:126" s="21" customFormat="1" ht="66" customHeight="1" thickBot="1">
      <c r="A11" s="180">
        <v>3</v>
      </c>
      <c r="B11" s="191" t="s">
        <v>38</v>
      </c>
      <c r="C11" s="112">
        <v>3</v>
      </c>
      <c r="D11" s="113">
        <v>89</v>
      </c>
      <c r="E11" s="113">
        <v>4</v>
      </c>
      <c r="F11" s="113">
        <v>114</v>
      </c>
      <c r="G11" s="113">
        <v>4</v>
      </c>
      <c r="H11" s="113">
        <v>112</v>
      </c>
      <c r="I11" s="113">
        <v>3</v>
      </c>
      <c r="J11" s="114">
        <v>76</v>
      </c>
      <c r="K11" s="101">
        <f t="shared" si="2"/>
        <v>14</v>
      </c>
      <c r="L11" s="102">
        <f t="shared" si="3"/>
        <v>391</v>
      </c>
      <c r="M11" s="112">
        <v>3</v>
      </c>
      <c r="N11" s="113">
        <v>88</v>
      </c>
      <c r="O11" s="113">
        <v>3</v>
      </c>
      <c r="P11" s="113">
        <v>81</v>
      </c>
      <c r="Q11" s="113">
        <v>3</v>
      </c>
      <c r="R11" s="113">
        <v>89</v>
      </c>
      <c r="S11" s="113">
        <v>3</v>
      </c>
      <c r="T11" s="113">
        <v>94</v>
      </c>
      <c r="U11" s="113">
        <v>3</v>
      </c>
      <c r="V11" s="114">
        <v>100</v>
      </c>
      <c r="W11" s="101">
        <f t="shared" si="4"/>
        <v>15</v>
      </c>
      <c r="X11" s="102">
        <f t="shared" si="5"/>
        <v>452</v>
      </c>
      <c r="Y11" s="115">
        <v>1</v>
      </c>
      <c r="Z11" s="116">
        <v>32</v>
      </c>
      <c r="AA11" s="116">
        <v>2</v>
      </c>
      <c r="AB11" s="116">
        <v>52</v>
      </c>
      <c r="AC11" s="113"/>
      <c r="AD11" s="114"/>
      <c r="AE11" s="206">
        <f t="shared" si="6"/>
        <v>3</v>
      </c>
      <c r="AF11" s="213">
        <f t="shared" si="7"/>
        <v>84</v>
      </c>
      <c r="AG11" s="211">
        <f t="shared" si="8"/>
        <v>32</v>
      </c>
      <c r="AH11" s="207">
        <f t="shared" si="9"/>
        <v>927</v>
      </c>
      <c r="AI11" s="112">
        <v>2</v>
      </c>
      <c r="AJ11" s="114">
        <v>75</v>
      </c>
      <c r="AK11" s="115">
        <v>7</v>
      </c>
      <c r="AL11" s="117">
        <v>189</v>
      </c>
      <c r="AM11" s="67"/>
      <c r="AN11" s="68"/>
      <c r="AO11" s="69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</row>
    <row r="12" spans="1:126" s="21" customFormat="1" ht="66" customHeight="1" thickBot="1">
      <c r="A12" s="180">
        <v>4</v>
      </c>
      <c r="B12" s="191" t="s">
        <v>49</v>
      </c>
      <c r="C12" s="112">
        <v>5</v>
      </c>
      <c r="D12" s="113">
        <v>151</v>
      </c>
      <c r="E12" s="113">
        <v>5</v>
      </c>
      <c r="F12" s="113">
        <v>157</v>
      </c>
      <c r="G12" s="113">
        <v>5</v>
      </c>
      <c r="H12" s="113">
        <v>149</v>
      </c>
      <c r="I12" s="113">
        <v>5</v>
      </c>
      <c r="J12" s="114">
        <v>143</v>
      </c>
      <c r="K12" s="101">
        <f t="shared" si="2"/>
        <v>20</v>
      </c>
      <c r="L12" s="102">
        <f t="shared" si="3"/>
        <v>600</v>
      </c>
      <c r="M12" s="112">
        <v>5</v>
      </c>
      <c r="N12" s="113">
        <v>160</v>
      </c>
      <c r="O12" s="113">
        <v>3</v>
      </c>
      <c r="P12" s="113">
        <v>100</v>
      </c>
      <c r="Q12" s="113">
        <v>4</v>
      </c>
      <c r="R12" s="113">
        <v>109</v>
      </c>
      <c r="S12" s="113">
        <v>4</v>
      </c>
      <c r="T12" s="113">
        <v>105</v>
      </c>
      <c r="U12" s="113">
        <v>3</v>
      </c>
      <c r="V12" s="114">
        <v>100</v>
      </c>
      <c r="W12" s="101">
        <f t="shared" si="4"/>
        <v>19</v>
      </c>
      <c r="X12" s="102">
        <f t="shared" si="5"/>
        <v>574</v>
      </c>
      <c r="Y12" s="115">
        <v>2</v>
      </c>
      <c r="Z12" s="113">
        <v>53</v>
      </c>
      <c r="AA12" s="113">
        <v>2</v>
      </c>
      <c r="AB12" s="113">
        <v>61</v>
      </c>
      <c r="AC12" s="113"/>
      <c r="AD12" s="114"/>
      <c r="AE12" s="206">
        <f t="shared" si="6"/>
        <v>4</v>
      </c>
      <c r="AF12" s="213">
        <f t="shared" si="7"/>
        <v>114</v>
      </c>
      <c r="AG12" s="211">
        <f t="shared" si="8"/>
        <v>43</v>
      </c>
      <c r="AH12" s="207">
        <f t="shared" si="9"/>
        <v>1288</v>
      </c>
      <c r="AI12" s="112">
        <v>4</v>
      </c>
      <c r="AJ12" s="114">
        <v>120</v>
      </c>
      <c r="AK12" s="115">
        <v>19</v>
      </c>
      <c r="AL12" s="117">
        <v>550</v>
      </c>
      <c r="AM12" s="67"/>
      <c r="AN12" s="68"/>
      <c r="AO12" s="69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</row>
    <row r="13" spans="1:126" s="21" customFormat="1" ht="66" customHeight="1" thickBot="1">
      <c r="A13" s="180">
        <v>5</v>
      </c>
      <c r="B13" s="191" t="s">
        <v>50</v>
      </c>
      <c r="C13" s="98">
        <v>8</v>
      </c>
      <c r="D13" s="99">
        <v>203</v>
      </c>
      <c r="E13" s="99">
        <v>8</v>
      </c>
      <c r="F13" s="99">
        <v>260</v>
      </c>
      <c r="G13" s="99">
        <v>8</v>
      </c>
      <c r="H13" s="99">
        <v>239</v>
      </c>
      <c r="I13" s="99">
        <v>7</v>
      </c>
      <c r="J13" s="100">
        <v>252</v>
      </c>
      <c r="K13" s="101">
        <f t="shared" si="2"/>
        <v>31</v>
      </c>
      <c r="L13" s="102">
        <f t="shared" si="3"/>
        <v>954</v>
      </c>
      <c r="M13" s="98">
        <v>6</v>
      </c>
      <c r="N13" s="99">
        <v>218</v>
      </c>
      <c r="O13" s="99">
        <v>5</v>
      </c>
      <c r="P13" s="99">
        <v>164</v>
      </c>
      <c r="Q13" s="99">
        <v>5</v>
      </c>
      <c r="R13" s="99">
        <v>179</v>
      </c>
      <c r="S13" s="99">
        <v>4</v>
      </c>
      <c r="T13" s="99">
        <v>145</v>
      </c>
      <c r="U13" s="99">
        <v>4</v>
      </c>
      <c r="V13" s="100">
        <v>139</v>
      </c>
      <c r="W13" s="101">
        <f t="shared" si="4"/>
        <v>24</v>
      </c>
      <c r="X13" s="102">
        <f t="shared" si="5"/>
        <v>845</v>
      </c>
      <c r="Y13" s="118">
        <v>3</v>
      </c>
      <c r="Z13" s="99">
        <v>102</v>
      </c>
      <c r="AA13" s="99">
        <v>3</v>
      </c>
      <c r="AB13" s="99">
        <v>89</v>
      </c>
      <c r="AC13" s="113"/>
      <c r="AD13" s="114"/>
      <c r="AE13" s="206">
        <f t="shared" si="6"/>
        <v>6</v>
      </c>
      <c r="AF13" s="213">
        <f t="shared" si="7"/>
        <v>191</v>
      </c>
      <c r="AG13" s="211">
        <f t="shared" si="8"/>
        <v>61</v>
      </c>
      <c r="AH13" s="207">
        <f t="shared" si="9"/>
        <v>1990</v>
      </c>
      <c r="AI13" s="112">
        <v>4</v>
      </c>
      <c r="AJ13" s="114">
        <v>120</v>
      </c>
      <c r="AK13" s="115">
        <v>12</v>
      </c>
      <c r="AL13" s="117">
        <v>416</v>
      </c>
      <c r="AM13" s="67"/>
      <c r="AN13" s="68"/>
      <c r="AO13" s="69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</row>
    <row r="14" spans="1:126" s="21" customFormat="1" ht="66" customHeight="1" thickBot="1">
      <c r="A14" s="180">
        <v>6</v>
      </c>
      <c r="B14" s="191" t="s">
        <v>39</v>
      </c>
      <c r="C14" s="112">
        <v>3</v>
      </c>
      <c r="D14" s="113">
        <v>77</v>
      </c>
      <c r="E14" s="113">
        <v>5</v>
      </c>
      <c r="F14" s="113">
        <v>118</v>
      </c>
      <c r="G14" s="113">
        <v>4</v>
      </c>
      <c r="H14" s="113">
        <v>86</v>
      </c>
      <c r="I14" s="113">
        <v>5</v>
      </c>
      <c r="J14" s="114">
        <v>129</v>
      </c>
      <c r="K14" s="101">
        <f t="shared" si="2"/>
        <v>17</v>
      </c>
      <c r="L14" s="102">
        <f t="shared" si="3"/>
        <v>410</v>
      </c>
      <c r="M14" s="112">
        <v>4</v>
      </c>
      <c r="N14" s="113">
        <v>106</v>
      </c>
      <c r="O14" s="113">
        <v>5</v>
      </c>
      <c r="P14" s="113">
        <v>113</v>
      </c>
      <c r="Q14" s="113">
        <v>4</v>
      </c>
      <c r="R14" s="113">
        <v>103</v>
      </c>
      <c r="S14" s="113">
        <v>3</v>
      </c>
      <c r="T14" s="113">
        <v>101</v>
      </c>
      <c r="U14" s="113">
        <v>3</v>
      </c>
      <c r="V14" s="114">
        <v>85</v>
      </c>
      <c r="W14" s="101">
        <f t="shared" si="4"/>
        <v>19</v>
      </c>
      <c r="X14" s="102">
        <f t="shared" si="5"/>
        <v>508</v>
      </c>
      <c r="Y14" s="115">
        <v>2</v>
      </c>
      <c r="Z14" s="116">
        <v>48</v>
      </c>
      <c r="AA14" s="116">
        <v>2</v>
      </c>
      <c r="AB14" s="116">
        <v>45</v>
      </c>
      <c r="AC14" s="113"/>
      <c r="AD14" s="114"/>
      <c r="AE14" s="206">
        <f t="shared" si="6"/>
        <v>4</v>
      </c>
      <c r="AF14" s="213">
        <f t="shared" si="7"/>
        <v>93</v>
      </c>
      <c r="AG14" s="211">
        <f t="shared" si="8"/>
        <v>40</v>
      </c>
      <c r="AH14" s="207">
        <f t="shared" si="9"/>
        <v>1011</v>
      </c>
      <c r="AI14" s="112"/>
      <c r="AJ14" s="114"/>
      <c r="AK14" s="115">
        <v>16</v>
      </c>
      <c r="AL14" s="117">
        <v>401</v>
      </c>
      <c r="AM14" s="67"/>
      <c r="AN14" s="68"/>
      <c r="AO14" s="69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</row>
    <row r="15" spans="1:126" s="21" customFormat="1" ht="66" customHeight="1" thickBot="1">
      <c r="A15" s="180">
        <v>7</v>
      </c>
      <c r="B15" s="191" t="s">
        <v>40</v>
      </c>
      <c r="C15" s="98">
        <v>5</v>
      </c>
      <c r="D15" s="99">
        <v>159</v>
      </c>
      <c r="E15" s="99">
        <v>7</v>
      </c>
      <c r="F15" s="99">
        <v>221</v>
      </c>
      <c r="G15" s="99">
        <v>6</v>
      </c>
      <c r="H15" s="99">
        <v>185</v>
      </c>
      <c r="I15" s="99">
        <v>8</v>
      </c>
      <c r="J15" s="100">
        <v>263</v>
      </c>
      <c r="K15" s="101">
        <f t="shared" si="2"/>
        <v>26</v>
      </c>
      <c r="L15" s="102">
        <f t="shared" si="3"/>
        <v>828</v>
      </c>
      <c r="M15" s="98">
        <v>8</v>
      </c>
      <c r="N15" s="99">
        <v>265</v>
      </c>
      <c r="O15" s="99">
        <v>8</v>
      </c>
      <c r="P15" s="99">
        <v>247</v>
      </c>
      <c r="Q15" s="99">
        <v>7</v>
      </c>
      <c r="R15" s="99">
        <v>231</v>
      </c>
      <c r="S15" s="99">
        <v>8</v>
      </c>
      <c r="T15" s="99">
        <v>237</v>
      </c>
      <c r="U15" s="99">
        <v>7</v>
      </c>
      <c r="V15" s="100">
        <v>206</v>
      </c>
      <c r="W15" s="101">
        <f t="shared" si="4"/>
        <v>38</v>
      </c>
      <c r="X15" s="102">
        <f t="shared" si="5"/>
        <v>1186</v>
      </c>
      <c r="Y15" s="118">
        <v>4</v>
      </c>
      <c r="Z15" s="99">
        <v>111</v>
      </c>
      <c r="AA15" s="99">
        <v>4</v>
      </c>
      <c r="AB15" s="99">
        <v>111</v>
      </c>
      <c r="AC15" s="99"/>
      <c r="AD15" s="100"/>
      <c r="AE15" s="206">
        <f t="shared" si="6"/>
        <v>8</v>
      </c>
      <c r="AF15" s="213">
        <f t="shared" si="7"/>
        <v>222</v>
      </c>
      <c r="AG15" s="211">
        <f t="shared" si="8"/>
        <v>72</v>
      </c>
      <c r="AH15" s="207">
        <f t="shared" si="9"/>
        <v>2236</v>
      </c>
      <c r="AI15" s="112"/>
      <c r="AJ15" s="114"/>
      <c r="AK15" s="115">
        <v>34</v>
      </c>
      <c r="AL15" s="117">
        <v>1071</v>
      </c>
      <c r="AM15" s="67"/>
      <c r="AN15" s="68"/>
      <c r="AO15" s="69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</row>
    <row r="16" spans="1:126" s="21" customFormat="1" ht="66" customHeight="1" thickBot="1">
      <c r="A16" s="180">
        <v>8</v>
      </c>
      <c r="B16" s="192" t="s">
        <v>41</v>
      </c>
      <c r="C16" s="98">
        <v>5</v>
      </c>
      <c r="D16" s="99">
        <v>141</v>
      </c>
      <c r="E16" s="99">
        <v>6</v>
      </c>
      <c r="F16" s="99">
        <v>169</v>
      </c>
      <c r="G16" s="99">
        <v>6</v>
      </c>
      <c r="H16" s="99">
        <v>170</v>
      </c>
      <c r="I16" s="99">
        <v>6</v>
      </c>
      <c r="J16" s="100">
        <v>173</v>
      </c>
      <c r="K16" s="101">
        <f t="shared" si="2"/>
        <v>23</v>
      </c>
      <c r="L16" s="102">
        <f t="shared" si="3"/>
        <v>653</v>
      </c>
      <c r="M16" s="98">
        <v>6</v>
      </c>
      <c r="N16" s="99">
        <v>186</v>
      </c>
      <c r="O16" s="99">
        <v>6</v>
      </c>
      <c r="P16" s="99">
        <v>176</v>
      </c>
      <c r="Q16" s="99">
        <v>6</v>
      </c>
      <c r="R16" s="99">
        <v>169</v>
      </c>
      <c r="S16" s="99">
        <v>6</v>
      </c>
      <c r="T16" s="99">
        <v>178</v>
      </c>
      <c r="U16" s="99">
        <v>5</v>
      </c>
      <c r="V16" s="100">
        <v>157</v>
      </c>
      <c r="W16" s="101">
        <f t="shared" si="4"/>
        <v>29</v>
      </c>
      <c r="X16" s="102">
        <f t="shared" si="5"/>
        <v>866</v>
      </c>
      <c r="Y16" s="118">
        <v>3</v>
      </c>
      <c r="Z16" s="99">
        <v>79</v>
      </c>
      <c r="AA16" s="99">
        <v>3</v>
      </c>
      <c r="AB16" s="99">
        <v>79</v>
      </c>
      <c r="AC16" s="99"/>
      <c r="AD16" s="100"/>
      <c r="AE16" s="206">
        <f t="shared" si="6"/>
        <v>6</v>
      </c>
      <c r="AF16" s="213">
        <f t="shared" si="7"/>
        <v>158</v>
      </c>
      <c r="AG16" s="211">
        <f t="shared" si="8"/>
        <v>58</v>
      </c>
      <c r="AH16" s="207">
        <f t="shared" si="9"/>
        <v>1677</v>
      </c>
      <c r="AI16" s="112">
        <v>2</v>
      </c>
      <c r="AJ16" s="114">
        <v>60</v>
      </c>
      <c r="AK16" s="115">
        <v>20</v>
      </c>
      <c r="AL16" s="117">
        <v>594</v>
      </c>
      <c r="AM16" s="67"/>
      <c r="AN16" s="68"/>
      <c r="AO16" s="69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</row>
    <row r="17" spans="1:126" s="21" customFormat="1" ht="66" customHeight="1" thickBot="1">
      <c r="A17" s="186">
        <v>9</v>
      </c>
      <c r="B17" s="216" t="s">
        <v>42</v>
      </c>
      <c r="C17" s="112">
        <v>6</v>
      </c>
      <c r="D17" s="113">
        <v>159</v>
      </c>
      <c r="E17" s="113">
        <v>6</v>
      </c>
      <c r="F17" s="113">
        <v>166</v>
      </c>
      <c r="G17" s="113">
        <v>7</v>
      </c>
      <c r="H17" s="113">
        <v>185</v>
      </c>
      <c r="I17" s="113">
        <v>6</v>
      </c>
      <c r="J17" s="114">
        <v>178</v>
      </c>
      <c r="K17" s="101">
        <f t="shared" si="2"/>
        <v>25</v>
      </c>
      <c r="L17" s="102">
        <f t="shared" si="3"/>
        <v>688</v>
      </c>
      <c r="M17" s="112">
        <v>6</v>
      </c>
      <c r="N17" s="113">
        <v>184</v>
      </c>
      <c r="O17" s="113">
        <v>7</v>
      </c>
      <c r="P17" s="113">
        <v>212</v>
      </c>
      <c r="Q17" s="113">
        <v>7</v>
      </c>
      <c r="R17" s="113">
        <v>188</v>
      </c>
      <c r="S17" s="113">
        <v>8</v>
      </c>
      <c r="T17" s="113">
        <v>210</v>
      </c>
      <c r="U17" s="113">
        <v>7</v>
      </c>
      <c r="V17" s="114">
        <v>204</v>
      </c>
      <c r="W17" s="101">
        <f t="shared" si="4"/>
        <v>35</v>
      </c>
      <c r="X17" s="102">
        <f t="shared" si="5"/>
        <v>998</v>
      </c>
      <c r="Y17" s="115">
        <v>3</v>
      </c>
      <c r="Z17" s="116">
        <v>90</v>
      </c>
      <c r="AA17" s="116">
        <v>3</v>
      </c>
      <c r="AB17" s="116">
        <v>81</v>
      </c>
      <c r="AC17" s="113"/>
      <c r="AD17" s="114"/>
      <c r="AE17" s="206">
        <f t="shared" si="6"/>
        <v>6</v>
      </c>
      <c r="AF17" s="213">
        <f t="shared" si="7"/>
        <v>171</v>
      </c>
      <c r="AG17" s="211">
        <f t="shared" si="8"/>
        <v>66</v>
      </c>
      <c r="AH17" s="207">
        <f t="shared" si="9"/>
        <v>1857</v>
      </c>
      <c r="AI17" s="112">
        <v>1</v>
      </c>
      <c r="AJ17" s="114">
        <v>30</v>
      </c>
      <c r="AK17" s="115">
        <v>30</v>
      </c>
      <c r="AL17" s="117">
        <v>853</v>
      </c>
      <c r="AM17" s="67"/>
      <c r="AN17" s="68"/>
      <c r="AO17" s="69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</row>
    <row r="18" spans="1:126" s="21" customFormat="1" ht="66" customHeight="1" thickBot="1">
      <c r="A18" s="181">
        <v>10</v>
      </c>
      <c r="B18" s="216" t="s">
        <v>43</v>
      </c>
      <c r="C18" s="112">
        <v>6</v>
      </c>
      <c r="D18" s="113">
        <v>177</v>
      </c>
      <c r="E18" s="113">
        <v>8</v>
      </c>
      <c r="F18" s="113">
        <v>226</v>
      </c>
      <c r="G18" s="113">
        <v>8</v>
      </c>
      <c r="H18" s="113">
        <v>216</v>
      </c>
      <c r="I18" s="113">
        <v>7</v>
      </c>
      <c r="J18" s="114">
        <v>228</v>
      </c>
      <c r="K18" s="101">
        <f t="shared" si="2"/>
        <v>29</v>
      </c>
      <c r="L18" s="102">
        <f t="shared" si="3"/>
        <v>847</v>
      </c>
      <c r="M18" s="112">
        <v>9</v>
      </c>
      <c r="N18" s="113">
        <v>253</v>
      </c>
      <c r="O18" s="113">
        <v>7</v>
      </c>
      <c r="P18" s="113">
        <v>192</v>
      </c>
      <c r="Q18" s="113">
        <v>7</v>
      </c>
      <c r="R18" s="119">
        <v>201</v>
      </c>
      <c r="S18" s="113">
        <v>8</v>
      </c>
      <c r="T18" s="113">
        <v>220</v>
      </c>
      <c r="U18" s="113">
        <v>7</v>
      </c>
      <c r="V18" s="114">
        <v>194</v>
      </c>
      <c r="W18" s="101">
        <f t="shared" si="4"/>
        <v>38</v>
      </c>
      <c r="X18" s="102">
        <f t="shared" si="5"/>
        <v>1060</v>
      </c>
      <c r="Y18" s="115">
        <v>4</v>
      </c>
      <c r="Z18" s="116">
        <v>102</v>
      </c>
      <c r="AA18" s="116">
        <v>3</v>
      </c>
      <c r="AB18" s="116">
        <v>70</v>
      </c>
      <c r="AC18" s="113"/>
      <c r="AD18" s="114"/>
      <c r="AE18" s="206">
        <f t="shared" si="6"/>
        <v>7</v>
      </c>
      <c r="AF18" s="213">
        <f t="shared" si="7"/>
        <v>172</v>
      </c>
      <c r="AG18" s="211">
        <f t="shared" si="8"/>
        <v>74</v>
      </c>
      <c r="AH18" s="207">
        <f t="shared" si="9"/>
        <v>2079</v>
      </c>
      <c r="AI18" s="112">
        <v>1</v>
      </c>
      <c r="AJ18" s="114">
        <v>30</v>
      </c>
      <c r="AK18" s="115">
        <v>35</v>
      </c>
      <c r="AL18" s="117">
        <v>1001</v>
      </c>
      <c r="AM18" s="67"/>
      <c r="AN18" s="68"/>
      <c r="AO18" s="69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</row>
    <row r="19" spans="1:126" s="21" customFormat="1" ht="66" customHeight="1" thickBot="1">
      <c r="A19" s="181">
        <v>11</v>
      </c>
      <c r="B19" s="191" t="s">
        <v>44</v>
      </c>
      <c r="C19" s="112">
        <v>2</v>
      </c>
      <c r="D19" s="113">
        <v>53</v>
      </c>
      <c r="E19" s="113">
        <v>2</v>
      </c>
      <c r="F19" s="113">
        <v>52</v>
      </c>
      <c r="G19" s="113">
        <v>2</v>
      </c>
      <c r="H19" s="113">
        <v>52</v>
      </c>
      <c r="I19" s="113">
        <v>2</v>
      </c>
      <c r="J19" s="114">
        <v>51</v>
      </c>
      <c r="K19" s="101">
        <f t="shared" si="2"/>
        <v>8</v>
      </c>
      <c r="L19" s="102">
        <f t="shared" si="3"/>
        <v>208</v>
      </c>
      <c r="M19" s="112">
        <v>1</v>
      </c>
      <c r="N19" s="113">
        <v>35</v>
      </c>
      <c r="O19" s="113">
        <v>1</v>
      </c>
      <c r="P19" s="113">
        <v>24</v>
      </c>
      <c r="Q19" s="113">
        <v>1</v>
      </c>
      <c r="R19" s="119">
        <v>26</v>
      </c>
      <c r="S19" s="113">
        <v>1</v>
      </c>
      <c r="T19" s="113">
        <v>27</v>
      </c>
      <c r="U19" s="113">
        <v>1</v>
      </c>
      <c r="V19" s="114">
        <v>19</v>
      </c>
      <c r="W19" s="101">
        <f t="shared" si="4"/>
        <v>5</v>
      </c>
      <c r="X19" s="102">
        <f t="shared" si="5"/>
        <v>131</v>
      </c>
      <c r="Y19" s="115"/>
      <c r="Z19" s="116"/>
      <c r="AA19" s="116"/>
      <c r="AB19" s="116"/>
      <c r="AC19" s="113"/>
      <c r="AD19" s="114"/>
      <c r="AE19" s="206">
        <f t="shared" si="6"/>
        <v>0</v>
      </c>
      <c r="AF19" s="213">
        <f t="shared" si="7"/>
        <v>0</v>
      </c>
      <c r="AG19" s="211">
        <f t="shared" si="8"/>
        <v>13</v>
      </c>
      <c r="AH19" s="207">
        <f t="shared" si="9"/>
        <v>339</v>
      </c>
      <c r="AI19" s="112">
        <v>5</v>
      </c>
      <c r="AJ19" s="114">
        <v>158</v>
      </c>
      <c r="AK19" s="115"/>
      <c r="AL19" s="117"/>
      <c r="AM19" s="67"/>
      <c r="AN19" s="68"/>
      <c r="AO19" s="69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</row>
    <row r="20" spans="1:126" s="59" customFormat="1" ht="66" customHeight="1" thickBot="1">
      <c r="A20" s="182">
        <v>12</v>
      </c>
      <c r="B20" s="191" t="s">
        <v>45</v>
      </c>
      <c r="C20" s="112">
        <v>3</v>
      </c>
      <c r="D20" s="113">
        <v>79</v>
      </c>
      <c r="E20" s="113">
        <v>3</v>
      </c>
      <c r="F20" s="113">
        <v>75</v>
      </c>
      <c r="G20" s="113">
        <v>3</v>
      </c>
      <c r="H20" s="113">
        <v>76</v>
      </c>
      <c r="I20" s="113">
        <v>3</v>
      </c>
      <c r="J20" s="114">
        <v>78</v>
      </c>
      <c r="K20" s="101">
        <f t="shared" si="2"/>
        <v>12</v>
      </c>
      <c r="L20" s="102">
        <f t="shared" si="3"/>
        <v>308</v>
      </c>
      <c r="M20" s="112">
        <v>3</v>
      </c>
      <c r="N20" s="113">
        <v>82</v>
      </c>
      <c r="O20" s="113">
        <v>4</v>
      </c>
      <c r="P20" s="113">
        <v>92</v>
      </c>
      <c r="Q20" s="113">
        <v>3</v>
      </c>
      <c r="R20" s="119">
        <v>79</v>
      </c>
      <c r="S20" s="113">
        <v>3</v>
      </c>
      <c r="T20" s="113">
        <v>70</v>
      </c>
      <c r="U20" s="113">
        <v>3</v>
      </c>
      <c r="V20" s="114">
        <v>76</v>
      </c>
      <c r="W20" s="101">
        <f t="shared" si="4"/>
        <v>16</v>
      </c>
      <c r="X20" s="102">
        <f t="shared" si="5"/>
        <v>399</v>
      </c>
      <c r="Y20" s="115">
        <v>1</v>
      </c>
      <c r="Z20" s="116">
        <v>39</v>
      </c>
      <c r="AA20" s="116">
        <v>1</v>
      </c>
      <c r="AB20" s="116">
        <v>23</v>
      </c>
      <c r="AC20" s="113"/>
      <c r="AD20" s="114"/>
      <c r="AE20" s="206">
        <f t="shared" si="6"/>
        <v>2</v>
      </c>
      <c r="AF20" s="213">
        <f t="shared" si="7"/>
        <v>62</v>
      </c>
      <c r="AG20" s="211">
        <f t="shared" si="8"/>
        <v>30</v>
      </c>
      <c r="AH20" s="207">
        <f t="shared" si="9"/>
        <v>769</v>
      </c>
      <c r="AI20" s="112">
        <v>6</v>
      </c>
      <c r="AJ20" s="114">
        <v>180</v>
      </c>
      <c r="AK20" s="115"/>
      <c r="AL20" s="117"/>
      <c r="AM20" s="67"/>
      <c r="AN20" s="68"/>
      <c r="AO20" s="69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</row>
    <row r="21" spans="1:126" s="62" customFormat="1" ht="66" customHeight="1" thickBot="1">
      <c r="A21" s="183">
        <v>13</v>
      </c>
      <c r="B21" s="193" t="s">
        <v>46</v>
      </c>
      <c r="C21" s="120">
        <v>3</v>
      </c>
      <c r="D21" s="121">
        <v>87</v>
      </c>
      <c r="E21" s="121">
        <v>3</v>
      </c>
      <c r="F21" s="121">
        <v>83</v>
      </c>
      <c r="G21" s="121">
        <v>3</v>
      </c>
      <c r="H21" s="121">
        <v>89</v>
      </c>
      <c r="I21" s="121">
        <v>3</v>
      </c>
      <c r="J21" s="122">
        <v>93</v>
      </c>
      <c r="K21" s="101">
        <f t="shared" si="2"/>
        <v>12</v>
      </c>
      <c r="L21" s="102">
        <f t="shared" si="3"/>
        <v>352</v>
      </c>
      <c r="M21" s="120">
        <v>3</v>
      </c>
      <c r="N21" s="121">
        <v>84</v>
      </c>
      <c r="O21" s="121">
        <v>3</v>
      </c>
      <c r="P21" s="121">
        <v>88</v>
      </c>
      <c r="Q21" s="121">
        <v>3</v>
      </c>
      <c r="R21" s="196">
        <v>78</v>
      </c>
      <c r="S21" s="121">
        <v>4</v>
      </c>
      <c r="T21" s="121">
        <v>107</v>
      </c>
      <c r="U21" s="121">
        <v>3</v>
      </c>
      <c r="V21" s="122">
        <v>86</v>
      </c>
      <c r="W21" s="101">
        <f t="shared" si="4"/>
        <v>16</v>
      </c>
      <c r="X21" s="102">
        <f t="shared" si="5"/>
        <v>443</v>
      </c>
      <c r="Y21" s="127">
        <v>2</v>
      </c>
      <c r="Z21" s="197">
        <v>48</v>
      </c>
      <c r="AA21" s="197">
        <v>1</v>
      </c>
      <c r="AB21" s="197">
        <v>33</v>
      </c>
      <c r="AC21" s="125"/>
      <c r="AD21" s="126"/>
      <c r="AE21" s="206">
        <f t="shared" si="6"/>
        <v>3</v>
      </c>
      <c r="AF21" s="213">
        <f t="shared" si="7"/>
        <v>81</v>
      </c>
      <c r="AG21" s="211">
        <f t="shared" si="8"/>
        <v>31</v>
      </c>
      <c r="AH21" s="207">
        <f t="shared" si="9"/>
        <v>876</v>
      </c>
      <c r="AI21" s="120">
        <v>6</v>
      </c>
      <c r="AJ21" s="122">
        <v>212</v>
      </c>
      <c r="AK21" s="127"/>
      <c r="AL21" s="128"/>
      <c r="AM21" s="70"/>
      <c r="AN21" s="71"/>
      <c r="AO21" s="72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</row>
    <row r="22" spans="1:126" s="62" customFormat="1" ht="66" customHeight="1" thickBot="1">
      <c r="A22" s="183">
        <v>14</v>
      </c>
      <c r="B22" s="193" t="s">
        <v>48</v>
      </c>
      <c r="C22" s="120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122">
        <v>0</v>
      </c>
      <c r="K22" s="101">
        <f t="shared" si="2"/>
        <v>0</v>
      </c>
      <c r="L22" s="102">
        <f t="shared" si="3"/>
        <v>0</v>
      </c>
      <c r="M22" s="120">
        <v>0</v>
      </c>
      <c r="N22" s="121">
        <v>0</v>
      </c>
      <c r="O22" s="121">
        <v>0</v>
      </c>
      <c r="P22" s="121">
        <v>0</v>
      </c>
      <c r="Q22" s="121">
        <v>0</v>
      </c>
      <c r="R22" s="174">
        <v>0</v>
      </c>
      <c r="S22" s="121">
        <v>0</v>
      </c>
      <c r="T22" s="121">
        <v>0</v>
      </c>
      <c r="U22" s="121">
        <v>0</v>
      </c>
      <c r="V22" s="122">
        <v>0</v>
      </c>
      <c r="W22" s="101">
        <f t="shared" si="4"/>
        <v>0</v>
      </c>
      <c r="X22" s="102">
        <f t="shared" si="5"/>
        <v>0</v>
      </c>
      <c r="Y22" s="123">
        <v>0</v>
      </c>
      <c r="Z22" s="124">
        <v>0</v>
      </c>
      <c r="AA22" s="124">
        <v>0</v>
      </c>
      <c r="AB22" s="124">
        <v>0</v>
      </c>
      <c r="AC22" s="125"/>
      <c r="AD22" s="126"/>
      <c r="AE22" s="208">
        <f t="shared" si="6"/>
        <v>0</v>
      </c>
      <c r="AF22" s="214">
        <f t="shared" si="7"/>
        <v>0</v>
      </c>
      <c r="AG22" s="212">
        <f t="shared" si="8"/>
        <v>0</v>
      </c>
      <c r="AH22" s="209">
        <f t="shared" si="9"/>
        <v>0</v>
      </c>
      <c r="AI22" s="120"/>
      <c r="AJ22" s="122"/>
      <c r="AK22" s="127"/>
      <c r="AL22" s="128"/>
      <c r="AM22" s="70"/>
      <c r="AN22" s="71"/>
      <c r="AO22" s="72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</row>
    <row r="23" spans="1:126" s="56" customFormat="1" ht="42" customHeight="1" thickBot="1">
      <c r="A23" s="129"/>
      <c r="B23" s="130" t="s">
        <v>31</v>
      </c>
      <c r="C23" s="184">
        <f>SUM(C9:C22)</f>
        <v>57</v>
      </c>
      <c r="D23" s="184">
        <f t="shared" ref="D23:AL23" si="10">SUM(D9:D22)</f>
        <v>1601</v>
      </c>
      <c r="E23" s="184">
        <f t="shared" si="10"/>
        <v>67</v>
      </c>
      <c r="F23" s="184">
        <f t="shared" si="10"/>
        <v>1939</v>
      </c>
      <c r="G23" s="184">
        <f t="shared" si="10"/>
        <v>66</v>
      </c>
      <c r="H23" s="184">
        <f t="shared" si="10"/>
        <v>1840</v>
      </c>
      <c r="I23" s="184">
        <f t="shared" si="10"/>
        <v>65</v>
      </c>
      <c r="J23" s="184">
        <f t="shared" si="10"/>
        <v>1957</v>
      </c>
      <c r="K23" s="185">
        <f t="shared" si="10"/>
        <v>255</v>
      </c>
      <c r="L23" s="185">
        <f t="shared" si="10"/>
        <v>7337</v>
      </c>
      <c r="M23" s="184">
        <f t="shared" si="10"/>
        <v>64</v>
      </c>
      <c r="N23" s="184">
        <f t="shared" si="10"/>
        <v>1971</v>
      </c>
      <c r="O23" s="184">
        <f t="shared" si="10"/>
        <v>62</v>
      </c>
      <c r="P23" s="184">
        <f t="shared" si="10"/>
        <v>1798</v>
      </c>
      <c r="Q23" s="184">
        <f t="shared" si="10"/>
        <v>59</v>
      </c>
      <c r="R23" s="184">
        <f t="shared" si="10"/>
        <v>1733</v>
      </c>
      <c r="S23" s="184">
        <f t="shared" si="10"/>
        <v>61</v>
      </c>
      <c r="T23" s="184">
        <f t="shared" si="10"/>
        <v>1774</v>
      </c>
      <c r="U23" s="184">
        <f t="shared" si="10"/>
        <v>54</v>
      </c>
      <c r="V23" s="184">
        <f t="shared" si="10"/>
        <v>1599</v>
      </c>
      <c r="W23" s="185">
        <f t="shared" si="10"/>
        <v>300</v>
      </c>
      <c r="X23" s="185">
        <f t="shared" si="10"/>
        <v>8875</v>
      </c>
      <c r="Y23" s="184">
        <f t="shared" si="10"/>
        <v>30</v>
      </c>
      <c r="Z23" s="184">
        <f t="shared" si="10"/>
        <v>836</v>
      </c>
      <c r="AA23" s="184">
        <f t="shared" si="10"/>
        <v>28</v>
      </c>
      <c r="AB23" s="184">
        <f t="shared" si="10"/>
        <v>776</v>
      </c>
      <c r="AC23" s="184">
        <f t="shared" si="10"/>
        <v>0</v>
      </c>
      <c r="AD23" s="184">
        <f t="shared" si="10"/>
        <v>0</v>
      </c>
      <c r="AE23" s="185">
        <f t="shared" si="10"/>
        <v>58</v>
      </c>
      <c r="AF23" s="185">
        <f t="shared" si="10"/>
        <v>1612</v>
      </c>
      <c r="AG23" s="198">
        <f t="shared" si="10"/>
        <v>613</v>
      </c>
      <c r="AH23" s="198">
        <f t="shared" si="10"/>
        <v>17824</v>
      </c>
      <c r="AI23" s="184">
        <f t="shared" si="10"/>
        <v>33</v>
      </c>
      <c r="AJ23" s="184">
        <f t="shared" si="10"/>
        <v>1045</v>
      </c>
      <c r="AK23" s="184">
        <f t="shared" si="10"/>
        <v>206</v>
      </c>
      <c r="AL23" s="184">
        <f t="shared" si="10"/>
        <v>6061</v>
      </c>
      <c r="AM23" s="73">
        <f t="shared" ref="AM23:BN23" si="11">AM9+AM10+AM11+AM12+AM13+AM14+AM15+AM16+AM17+AM18+AM19+AM20+AM22</f>
        <v>0</v>
      </c>
      <c r="AN23" s="73">
        <f t="shared" si="11"/>
        <v>0</v>
      </c>
      <c r="AO23" s="74">
        <f t="shared" si="11"/>
        <v>0</v>
      </c>
      <c r="AP23" s="73">
        <f t="shared" si="11"/>
        <v>0</v>
      </c>
      <c r="AQ23" s="73">
        <f t="shared" si="11"/>
        <v>0</v>
      </c>
      <c r="AR23" s="73">
        <f t="shared" si="11"/>
        <v>0</v>
      </c>
      <c r="AS23" s="73">
        <f t="shared" si="11"/>
        <v>0</v>
      </c>
      <c r="AT23" s="73">
        <f t="shared" si="11"/>
        <v>0</v>
      </c>
      <c r="AU23" s="73">
        <f t="shared" si="11"/>
        <v>0</v>
      </c>
      <c r="AV23" s="73">
        <f t="shared" si="11"/>
        <v>0</v>
      </c>
      <c r="AW23" s="73">
        <f t="shared" si="11"/>
        <v>0</v>
      </c>
      <c r="AX23" s="73">
        <f t="shared" si="11"/>
        <v>0</v>
      </c>
      <c r="AY23" s="73">
        <f t="shared" si="11"/>
        <v>0</v>
      </c>
      <c r="AZ23" s="73">
        <f t="shared" si="11"/>
        <v>0</v>
      </c>
      <c r="BA23" s="73">
        <f t="shared" si="11"/>
        <v>0</v>
      </c>
      <c r="BB23" s="73">
        <f t="shared" si="11"/>
        <v>0</v>
      </c>
      <c r="BC23" s="73">
        <f t="shared" si="11"/>
        <v>0</v>
      </c>
      <c r="BD23" s="73">
        <f t="shared" si="11"/>
        <v>0</v>
      </c>
      <c r="BE23" s="73">
        <f t="shared" si="11"/>
        <v>0</v>
      </c>
      <c r="BF23" s="73">
        <f t="shared" si="11"/>
        <v>0</v>
      </c>
      <c r="BG23" s="73">
        <f t="shared" si="11"/>
        <v>0</v>
      </c>
      <c r="BH23" s="73">
        <f t="shared" si="11"/>
        <v>0</v>
      </c>
      <c r="BI23" s="73">
        <f t="shared" si="11"/>
        <v>0</v>
      </c>
      <c r="BJ23" s="73">
        <f t="shared" si="11"/>
        <v>0</v>
      </c>
      <c r="BK23" s="73">
        <f t="shared" si="11"/>
        <v>0</v>
      </c>
      <c r="BL23" s="73">
        <f t="shared" si="11"/>
        <v>0</v>
      </c>
      <c r="BM23" s="73">
        <f t="shared" si="11"/>
        <v>0</v>
      </c>
      <c r="BN23" s="73">
        <f t="shared" si="11"/>
        <v>0</v>
      </c>
      <c r="BO23" s="73">
        <f t="shared" ref="BO23:CT23" si="12">BO9+BO10+BO11+BO12+BO13+BO14+BO15+BO16+BO17+BO18+BO19+BO20+BO22</f>
        <v>0</v>
      </c>
      <c r="BP23" s="73">
        <f t="shared" si="12"/>
        <v>0</v>
      </c>
      <c r="BQ23" s="73">
        <f t="shared" si="12"/>
        <v>0</v>
      </c>
      <c r="BR23" s="73">
        <f t="shared" si="12"/>
        <v>0</v>
      </c>
      <c r="BS23" s="73">
        <f t="shared" si="12"/>
        <v>0</v>
      </c>
      <c r="BT23" s="73">
        <f t="shared" si="12"/>
        <v>0</v>
      </c>
      <c r="BU23" s="73">
        <f t="shared" si="12"/>
        <v>0</v>
      </c>
      <c r="BV23" s="73">
        <f t="shared" si="12"/>
        <v>0</v>
      </c>
      <c r="BW23" s="73">
        <f t="shared" si="12"/>
        <v>0</v>
      </c>
      <c r="BX23" s="73">
        <f t="shared" si="12"/>
        <v>0</v>
      </c>
      <c r="BY23" s="73">
        <f t="shared" si="12"/>
        <v>0</v>
      </c>
      <c r="BZ23" s="73">
        <f t="shared" si="12"/>
        <v>0</v>
      </c>
      <c r="CA23" s="73">
        <f t="shared" si="12"/>
        <v>0</v>
      </c>
      <c r="CB23" s="73">
        <f t="shared" si="12"/>
        <v>0</v>
      </c>
      <c r="CC23" s="73">
        <f t="shared" si="12"/>
        <v>0</v>
      </c>
      <c r="CD23" s="73">
        <f t="shared" si="12"/>
        <v>0</v>
      </c>
      <c r="CE23" s="73">
        <f t="shared" si="12"/>
        <v>0</v>
      </c>
      <c r="CF23" s="73">
        <f t="shared" si="12"/>
        <v>0</v>
      </c>
      <c r="CG23" s="73">
        <f t="shared" si="12"/>
        <v>0</v>
      </c>
      <c r="CH23" s="73">
        <f t="shared" si="12"/>
        <v>0</v>
      </c>
      <c r="CI23" s="73">
        <f t="shared" si="12"/>
        <v>0</v>
      </c>
      <c r="CJ23" s="73">
        <f t="shared" si="12"/>
        <v>0</v>
      </c>
      <c r="CK23" s="73">
        <f t="shared" si="12"/>
        <v>0</v>
      </c>
      <c r="CL23" s="73">
        <f t="shared" si="12"/>
        <v>0</v>
      </c>
      <c r="CM23" s="73">
        <f t="shared" si="12"/>
        <v>0</v>
      </c>
      <c r="CN23" s="73">
        <f t="shared" si="12"/>
        <v>0</v>
      </c>
      <c r="CO23" s="73">
        <f t="shared" si="12"/>
        <v>0</v>
      </c>
      <c r="CP23" s="73">
        <f t="shared" si="12"/>
        <v>0</v>
      </c>
      <c r="CQ23" s="73">
        <f t="shared" si="12"/>
        <v>0</v>
      </c>
      <c r="CR23" s="73">
        <f t="shared" si="12"/>
        <v>0</v>
      </c>
      <c r="CS23" s="73">
        <f t="shared" si="12"/>
        <v>0</v>
      </c>
      <c r="CT23" s="73">
        <f t="shared" si="12"/>
        <v>0</v>
      </c>
      <c r="CU23" s="73">
        <f t="shared" ref="CU23:DV23" si="13">CU9+CU10+CU11+CU12+CU13+CU14+CU15+CU16+CU17+CU18+CU19+CU20+CU22</f>
        <v>0</v>
      </c>
      <c r="CV23" s="73">
        <f t="shared" si="13"/>
        <v>0</v>
      </c>
      <c r="CW23" s="73">
        <f t="shared" si="13"/>
        <v>0</v>
      </c>
      <c r="CX23" s="73">
        <f t="shared" si="13"/>
        <v>0</v>
      </c>
      <c r="CY23" s="73">
        <f t="shared" si="13"/>
        <v>0</v>
      </c>
      <c r="CZ23" s="73">
        <f t="shared" si="13"/>
        <v>0</v>
      </c>
      <c r="DA23" s="73">
        <f t="shared" si="13"/>
        <v>0</v>
      </c>
      <c r="DB23" s="73">
        <f t="shared" si="13"/>
        <v>0</v>
      </c>
      <c r="DC23" s="73">
        <f t="shared" si="13"/>
        <v>0</v>
      </c>
      <c r="DD23" s="73">
        <f t="shared" si="13"/>
        <v>0</v>
      </c>
      <c r="DE23" s="73">
        <f t="shared" si="13"/>
        <v>0</v>
      </c>
      <c r="DF23" s="73">
        <f t="shared" si="13"/>
        <v>0</v>
      </c>
      <c r="DG23" s="73">
        <f t="shared" si="13"/>
        <v>0</v>
      </c>
      <c r="DH23" s="73">
        <f t="shared" si="13"/>
        <v>0</v>
      </c>
      <c r="DI23" s="73">
        <f t="shared" si="13"/>
        <v>0</v>
      </c>
      <c r="DJ23" s="73">
        <f t="shared" si="13"/>
        <v>0</v>
      </c>
      <c r="DK23" s="73">
        <f t="shared" si="13"/>
        <v>0</v>
      </c>
      <c r="DL23" s="73">
        <f t="shared" si="13"/>
        <v>0</v>
      </c>
      <c r="DM23" s="73">
        <f t="shared" si="13"/>
        <v>0</v>
      </c>
      <c r="DN23" s="73">
        <f t="shared" si="13"/>
        <v>0</v>
      </c>
      <c r="DO23" s="73">
        <f t="shared" si="13"/>
        <v>0</v>
      </c>
      <c r="DP23" s="73">
        <f t="shared" si="13"/>
        <v>0</v>
      </c>
      <c r="DQ23" s="73">
        <f t="shared" si="13"/>
        <v>0</v>
      </c>
      <c r="DR23" s="73">
        <f t="shared" si="13"/>
        <v>0</v>
      </c>
      <c r="DS23" s="73">
        <f t="shared" si="13"/>
        <v>0</v>
      </c>
      <c r="DT23" s="73">
        <f t="shared" si="13"/>
        <v>0</v>
      </c>
      <c r="DU23" s="73">
        <f t="shared" si="13"/>
        <v>0</v>
      </c>
      <c r="DV23" s="73">
        <f t="shared" si="13"/>
        <v>0</v>
      </c>
    </row>
    <row r="24" spans="1:126" s="21" customFormat="1" ht="47.25" customHeight="1" thickBot="1">
      <c r="A24" s="132" t="s">
        <v>25</v>
      </c>
      <c r="B24" s="187" t="s">
        <v>24</v>
      </c>
      <c r="C24" s="133">
        <v>1</v>
      </c>
      <c r="D24" s="134">
        <v>11</v>
      </c>
      <c r="E24" s="134">
        <v>2</v>
      </c>
      <c r="F24" s="134">
        <v>24</v>
      </c>
      <c r="G24" s="134">
        <v>2</v>
      </c>
      <c r="H24" s="134">
        <v>24</v>
      </c>
      <c r="I24" s="134">
        <v>2</v>
      </c>
      <c r="J24" s="135">
        <v>20</v>
      </c>
      <c r="K24" s="136">
        <f t="shared" ref="K24" si="14">C24+E24+G24+I24</f>
        <v>7</v>
      </c>
      <c r="L24" s="137">
        <f>SUM(D24,F24,H24,J24)</f>
        <v>79</v>
      </c>
      <c r="M24" s="138">
        <v>1</v>
      </c>
      <c r="N24" s="134">
        <v>6</v>
      </c>
      <c r="O24" s="134">
        <v>1</v>
      </c>
      <c r="P24" s="134">
        <v>12</v>
      </c>
      <c r="Q24" s="134">
        <v>1</v>
      </c>
      <c r="R24" s="173">
        <v>7</v>
      </c>
      <c r="S24" s="134"/>
      <c r="T24" s="134"/>
      <c r="U24" s="134"/>
      <c r="V24" s="135"/>
      <c r="W24" s="136">
        <f t="shared" ref="W24" si="15">M24+O24+Q24+S24+U24</f>
        <v>3</v>
      </c>
      <c r="X24" s="137">
        <f>N24+P24+R24+T24+V24</f>
        <v>25</v>
      </c>
      <c r="Y24" s="138"/>
      <c r="Z24" s="139"/>
      <c r="AA24" s="139"/>
      <c r="AB24" s="139"/>
      <c r="AC24" s="138"/>
      <c r="AD24" s="135"/>
      <c r="AE24" s="140">
        <f>SUM(Y24,AA24)</f>
        <v>0</v>
      </c>
      <c r="AF24" s="215">
        <f>Z24+AB24</f>
        <v>0</v>
      </c>
      <c r="AG24" s="141">
        <f t="shared" ref="AG24:AH24" si="16">K24+W24+AE24</f>
        <v>10</v>
      </c>
      <c r="AH24" s="142">
        <f t="shared" si="16"/>
        <v>104</v>
      </c>
      <c r="AI24" s="138">
        <v>10</v>
      </c>
      <c r="AJ24" s="135">
        <v>104</v>
      </c>
      <c r="AK24" s="133"/>
      <c r="AL24" s="143"/>
      <c r="AM24" s="75"/>
      <c r="AN24" s="75"/>
      <c r="AO24" s="75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</row>
    <row r="25" spans="1:126" s="4" customFormat="1" ht="50.25" customHeight="1" thickBot="1">
      <c r="A25" s="144" t="s">
        <v>26</v>
      </c>
      <c r="B25" s="188" t="s">
        <v>36</v>
      </c>
      <c r="C25" s="145">
        <v>2</v>
      </c>
      <c r="D25" s="146">
        <v>16</v>
      </c>
      <c r="E25" s="147">
        <v>6</v>
      </c>
      <c r="F25" s="147">
        <v>59</v>
      </c>
      <c r="G25" s="147">
        <v>5</v>
      </c>
      <c r="H25" s="147">
        <v>43</v>
      </c>
      <c r="I25" s="147">
        <v>3</v>
      </c>
      <c r="J25" s="148">
        <v>22</v>
      </c>
      <c r="K25" s="136">
        <f t="shared" ref="K25:K28" si="17">C25+E25+G25+I25</f>
        <v>16</v>
      </c>
      <c r="L25" s="137">
        <f t="shared" ref="L25:L28" si="18">SUM(D25,F25,H25,J25)</f>
        <v>140</v>
      </c>
      <c r="M25" s="149">
        <v>3</v>
      </c>
      <c r="N25" s="147">
        <v>31</v>
      </c>
      <c r="O25" s="147"/>
      <c r="P25" s="147"/>
      <c r="Q25" s="147"/>
      <c r="R25" s="147"/>
      <c r="S25" s="147"/>
      <c r="T25" s="147"/>
      <c r="U25" s="147"/>
      <c r="V25" s="148"/>
      <c r="W25" s="136">
        <f t="shared" ref="W25:W28" si="19">M25+O25+Q25+S25+U25</f>
        <v>3</v>
      </c>
      <c r="X25" s="137">
        <f t="shared" ref="X25:X28" si="20">N25+P25+R25+T25+V25</f>
        <v>31</v>
      </c>
      <c r="Y25" s="149"/>
      <c r="Z25" s="150"/>
      <c r="AA25" s="150"/>
      <c r="AB25" s="150"/>
      <c r="AC25" s="149"/>
      <c r="AD25" s="148"/>
      <c r="AE25" s="140">
        <f t="shared" ref="AE25:AE28" si="21">SUM(Y25,AA25)</f>
        <v>0</v>
      </c>
      <c r="AF25" s="215">
        <f t="shared" ref="AF25:AF28" si="22">Z25+AB25</f>
        <v>0</v>
      </c>
      <c r="AG25" s="141">
        <f t="shared" ref="AG25:AG27" si="23">K25+W25+AE25</f>
        <v>19</v>
      </c>
      <c r="AH25" s="142">
        <f t="shared" ref="AH25:AH27" si="24">L25+X25+AF25</f>
        <v>171</v>
      </c>
      <c r="AI25" s="149"/>
      <c r="AJ25" s="148"/>
      <c r="AK25" s="151"/>
      <c r="AL25" s="152"/>
      <c r="AM25" s="77"/>
      <c r="AN25" s="78"/>
      <c r="AO25" s="79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</row>
    <row r="26" spans="1:126" s="4" customFormat="1" ht="56.25" customHeight="1" thickBot="1">
      <c r="A26" s="153" t="s">
        <v>27</v>
      </c>
      <c r="B26" s="187" t="s">
        <v>22</v>
      </c>
      <c r="C26" s="154"/>
      <c r="D26" s="155"/>
      <c r="E26" s="156"/>
      <c r="F26" s="156"/>
      <c r="G26" s="156"/>
      <c r="H26" s="156"/>
      <c r="I26" s="156"/>
      <c r="J26" s="157"/>
      <c r="K26" s="136">
        <f t="shared" si="17"/>
        <v>0</v>
      </c>
      <c r="L26" s="137">
        <f t="shared" si="18"/>
        <v>0</v>
      </c>
      <c r="M26" s="158"/>
      <c r="N26" s="156"/>
      <c r="O26" s="156"/>
      <c r="P26" s="156"/>
      <c r="Q26" s="156"/>
      <c r="R26" s="156"/>
      <c r="S26" s="156"/>
      <c r="T26" s="156"/>
      <c r="U26" s="156"/>
      <c r="V26" s="157"/>
      <c r="W26" s="136">
        <f t="shared" si="19"/>
        <v>0</v>
      </c>
      <c r="X26" s="137">
        <f t="shared" si="20"/>
        <v>0</v>
      </c>
      <c r="Y26" s="158"/>
      <c r="Z26" s="159"/>
      <c r="AA26" s="159"/>
      <c r="AB26" s="159"/>
      <c r="AC26" s="158"/>
      <c r="AD26" s="157"/>
      <c r="AE26" s="140">
        <f t="shared" si="21"/>
        <v>0</v>
      </c>
      <c r="AF26" s="215">
        <f t="shared" si="22"/>
        <v>0</v>
      </c>
      <c r="AG26" s="141">
        <f t="shared" si="23"/>
        <v>0</v>
      </c>
      <c r="AH26" s="142">
        <f t="shared" si="24"/>
        <v>0</v>
      </c>
      <c r="AI26" s="158"/>
      <c r="AJ26" s="157"/>
      <c r="AK26" s="160"/>
      <c r="AL26" s="161"/>
      <c r="AM26" s="80"/>
      <c r="AN26" s="81"/>
      <c r="AO26" s="82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</row>
    <row r="27" spans="1:126" s="4" customFormat="1" ht="92.25" customHeight="1" thickBot="1">
      <c r="A27" s="153" t="s">
        <v>34</v>
      </c>
      <c r="B27" s="189" t="s">
        <v>30</v>
      </c>
      <c r="C27" s="154"/>
      <c r="D27" s="155"/>
      <c r="E27" s="156"/>
      <c r="F27" s="156"/>
      <c r="G27" s="156"/>
      <c r="H27" s="156"/>
      <c r="I27" s="156"/>
      <c r="J27" s="157"/>
      <c r="K27" s="136">
        <f t="shared" si="17"/>
        <v>0</v>
      </c>
      <c r="L27" s="137">
        <f t="shared" si="18"/>
        <v>0</v>
      </c>
      <c r="M27" s="158">
        <v>1</v>
      </c>
      <c r="N27" s="156">
        <v>9</v>
      </c>
      <c r="O27" s="156">
        <v>1</v>
      </c>
      <c r="P27" s="156">
        <v>12</v>
      </c>
      <c r="Q27" s="156">
        <v>1</v>
      </c>
      <c r="R27" s="156">
        <v>11</v>
      </c>
      <c r="S27" s="156">
        <v>2</v>
      </c>
      <c r="T27" s="156">
        <v>16</v>
      </c>
      <c r="U27" s="156">
        <v>1</v>
      </c>
      <c r="V27" s="157">
        <v>10</v>
      </c>
      <c r="W27" s="136">
        <f t="shared" si="19"/>
        <v>6</v>
      </c>
      <c r="X27" s="137">
        <f t="shared" si="20"/>
        <v>58</v>
      </c>
      <c r="Y27" s="158">
        <v>1</v>
      </c>
      <c r="Z27" s="159">
        <v>6</v>
      </c>
      <c r="AA27" s="159">
        <v>1</v>
      </c>
      <c r="AB27" s="159">
        <v>9</v>
      </c>
      <c r="AC27" s="158"/>
      <c r="AD27" s="157"/>
      <c r="AE27" s="140">
        <f t="shared" si="21"/>
        <v>2</v>
      </c>
      <c r="AF27" s="215">
        <f t="shared" si="22"/>
        <v>15</v>
      </c>
      <c r="AG27" s="141">
        <f t="shared" si="23"/>
        <v>8</v>
      </c>
      <c r="AH27" s="142">
        <f t="shared" si="24"/>
        <v>73</v>
      </c>
      <c r="AI27" s="158"/>
      <c r="AJ27" s="157"/>
      <c r="AK27" s="160"/>
      <c r="AL27" s="161"/>
      <c r="AM27" s="80"/>
      <c r="AN27" s="81"/>
      <c r="AO27" s="82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</row>
    <row r="28" spans="1:126" s="4" customFormat="1" ht="59.25" customHeight="1" thickBot="1">
      <c r="A28" s="153" t="s">
        <v>52</v>
      </c>
      <c r="B28" s="189" t="s">
        <v>35</v>
      </c>
      <c r="C28" s="162">
        <v>4</v>
      </c>
      <c r="D28" s="163">
        <v>57</v>
      </c>
      <c r="E28" s="164">
        <v>2</v>
      </c>
      <c r="F28" s="164">
        <v>30</v>
      </c>
      <c r="G28" s="164">
        <v>1</v>
      </c>
      <c r="H28" s="164">
        <v>15</v>
      </c>
      <c r="I28" s="164">
        <v>1</v>
      </c>
      <c r="J28" s="165">
        <v>17</v>
      </c>
      <c r="K28" s="136">
        <f t="shared" si="17"/>
        <v>8</v>
      </c>
      <c r="L28" s="137">
        <f t="shared" si="18"/>
        <v>119</v>
      </c>
      <c r="M28" s="166">
        <v>1</v>
      </c>
      <c r="N28" s="164">
        <v>17</v>
      </c>
      <c r="O28" s="164">
        <v>1</v>
      </c>
      <c r="P28" s="164">
        <v>6</v>
      </c>
      <c r="Q28" s="164">
        <v>1</v>
      </c>
      <c r="R28" s="164">
        <v>10</v>
      </c>
      <c r="S28" s="164">
        <v>1</v>
      </c>
      <c r="T28" s="164">
        <v>17</v>
      </c>
      <c r="U28" s="164"/>
      <c r="V28" s="165"/>
      <c r="W28" s="136">
        <f t="shared" si="19"/>
        <v>4</v>
      </c>
      <c r="X28" s="137">
        <f t="shared" si="20"/>
        <v>50</v>
      </c>
      <c r="Y28" s="166"/>
      <c r="Z28" s="167"/>
      <c r="AA28" s="167"/>
      <c r="AB28" s="167"/>
      <c r="AC28" s="166"/>
      <c r="AD28" s="165"/>
      <c r="AE28" s="140">
        <f t="shared" si="21"/>
        <v>0</v>
      </c>
      <c r="AF28" s="215">
        <f t="shared" si="22"/>
        <v>0</v>
      </c>
      <c r="AG28" s="141">
        <f t="shared" ref="AG28" si="25">K28+W28+AE28</f>
        <v>12</v>
      </c>
      <c r="AH28" s="142">
        <f t="shared" ref="AH28" si="26">L28+X28+AF28</f>
        <v>169</v>
      </c>
      <c r="AI28" s="166"/>
      <c r="AJ28" s="165"/>
      <c r="AK28" s="168"/>
      <c r="AL28" s="169"/>
      <c r="AM28" s="83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</row>
    <row r="29" spans="1:126" s="60" customFormat="1" ht="52.5" customHeight="1" thickBot="1">
      <c r="A29" s="234" t="s">
        <v>32</v>
      </c>
      <c r="B29" s="235"/>
      <c r="C29" s="170">
        <f t="shared" ref="C29:AL29" si="27">SUM(C24:C28)</f>
        <v>7</v>
      </c>
      <c r="D29" s="170">
        <f t="shared" si="27"/>
        <v>84</v>
      </c>
      <c r="E29" s="170">
        <f t="shared" si="27"/>
        <v>10</v>
      </c>
      <c r="F29" s="170">
        <f t="shared" si="27"/>
        <v>113</v>
      </c>
      <c r="G29" s="170">
        <f t="shared" si="27"/>
        <v>8</v>
      </c>
      <c r="H29" s="170">
        <f t="shared" si="27"/>
        <v>82</v>
      </c>
      <c r="I29" s="170">
        <f t="shared" si="27"/>
        <v>6</v>
      </c>
      <c r="J29" s="199">
        <f t="shared" si="27"/>
        <v>59</v>
      </c>
      <c r="K29" s="194">
        <f t="shared" si="27"/>
        <v>31</v>
      </c>
      <c r="L29" s="195">
        <f t="shared" si="27"/>
        <v>338</v>
      </c>
      <c r="M29" s="170">
        <f t="shared" si="27"/>
        <v>6</v>
      </c>
      <c r="N29" s="170">
        <f t="shared" si="27"/>
        <v>63</v>
      </c>
      <c r="O29" s="170">
        <f t="shared" si="27"/>
        <v>3</v>
      </c>
      <c r="P29" s="170">
        <f t="shared" si="27"/>
        <v>30</v>
      </c>
      <c r="Q29" s="170">
        <f t="shared" si="27"/>
        <v>3</v>
      </c>
      <c r="R29" s="170">
        <f t="shared" si="27"/>
        <v>28</v>
      </c>
      <c r="S29" s="170">
        <f t="shared" si="27"/>
        <v>3</v>
      </c>
      <c r="T29" s="170">
        <f t="shared" si="27"/>
        <v>33</v>
      </c>
      <c r="U29" s="170">
        <f t="shared" si="27"/>
        <v>1</v>
      </c>
      <c r="V29" s="199">
        <f t="shared" si="27"/>
        <v>10</v>
      </c>
      <c r="W29" s="194">
        <f t="shared" si="27"/>
        <v>16</v>
      </c>
      <c r="X29" s="195">
        <f t="shared" si="27"/>
        <v>164</v>
      </c>
      <c r="Y29" s="170">
        <f t="shared" si="27"/>
        <v>1</v>
      </c>
      <c r="Z29" s="170">
        <f t="shared" si="27"/>
        <v>6</v>
      </c>
      <c r="AA29" s="170">
        <f t="shared" si="27"/>
        <v>1</v>
      </c>
      <c r="AB29" s="170">
        <f t="shared" si="27"/>
        <v>9</v>
      </c>
      <c r="AC29" s="170">
        <f t="shared" si="27"/>
        <v>0</v>
      </c>
      <c r="AD29" s="170">
        <f t="shared" si="27"/>
        <v>0</v>
      </c>
      <c r="AE29" s="171">
        <f t="shared" si="27"/>
        <v>2</v>
      </c>
      <c r="AF29" s="202">
        <f t="shared" si="27"/>
        <v>15</v>
      </c>
      <c r="AG29" s="203">
        <f t="shared" si="27"/>
        <v>49</v>
      </c>
      <c r="AH29" s="204">
        <f t="shared" si="27"/>
        <v>517</v>
      </c>
      <c r="AI29" s="170">
        <f t="shared" si="27"/>
        <v>10</v>
      </c>
      <c r="AJ29" s="170">
        <f t="shared" si="27"/>
        <v>104</v>
      </c>
      <c r="AK29" s="170">
        <f t="shared" si="27"/>
        <v>0</v>
      </c>
      <c r="AL29" s="170">
        <f t="shared" si="27"/>
        <v>0</v>
      </c>
      <c r="AM29" s="86">
        <f t="shared" ref="AM29:BR29" si="28">AM24+AM25+AM26+AM28</f>
        <v>0</v>
      </c>
      <c r="AN29" s="85">
        <f t="shared" si="28"/>
        <v>0</v>
      </c>
      <c r="AO29" s="85">
        <f t="shared" si="28"/>
        <v>0</v>
      </c>
      <c r="AP29" s="85">
        <f t="shared" si="28"/>
        <v>0</v>
      </c>
      <c r="AQ29" s="85">
        <f t="shared" si="28"/>
        <v>0</v>
      </c>
      <c r="AR29" s="85">
        <f t="shared" si="28"/>
        <v>0</v>
      </c>
      <c r="AS29" s="85">
        <f t="shared" si="28"/>
        <v>0</v>
      </c>
      <c r="AT29" s="85">
        <f t="shared" si="28"/>
        <v>0</v>
      </c>
      <c r="AU29" s="85">
        <f t="shared" si="28"/>
        <v>0</v>
      </c>
      <c r="AV29" s="85">
        <f t="shared" si="28"/>
        <v>0</v>
      </c>
      <c r="AW29" s="85">
        <f t="shared" si="28"/>
        <v>0</v>
      </c>
      <c r="AX29" s="85">
        <f t="shared" si="28"/>
        <v>0</v>
      </c>
      <c r="AY29" s="85">
        <f t="shared" si="28"/>
        <v>0</v>
      </c>
      <c r="AZ29" s="85">
        <f t="shared" si="28"/>
        <v>0</v>
      </c>
      <c r="BA29" s="85">
        <f t="shared" si="28"/>
        <v>0</v>
      </c>
      <c r="BB29" s="85">
        <f t="shared" si="28"/>
        <v>0</v>
      </c>
      <c r="BC29" s="85">
        <f t="shared" si="28"/>
        <v>0</v>
      </c>
      <c r="BD29" s="85">
        <f t="shared" si="28"/>
        <v>0</v>
      </c>
      <c r="BE29" s="85">
        <f t="shared" si="28"/>
        <v>0</v>
      </c>
      <c r="BF29" s="85">
        <f t="shared" si="28"/>
        <v>0</v>
      </c>
      <c r="BG29" s="85">
        <f t="shared" si="28"/>
        <v>0</v>
      </c>
      <c r="BH29" s="85">
        <f t="shared" si="28"/>
        <v>0</v>
      </c>
      <c r="BI29" s="85">
        <f t="shared" si="28"/>
        <v>0</v>
      </c>
      <c r="BJ29" s="85">
        <f t="shared" si="28"/>
        <v>0</v>
      </c>
      <c r="BK29" s="85">
        <f t="shared" si="28"/>
        <v>0</v>
      </c>
      <c r="BL29" s="85">
        <f t="shared" si="28"/>
        <v>0</v>
      </c>
      <c r="BM29" s="85">
        <f t="shared" si="28"/>
        <v>0</v>
      </c>
      <c r="BN29" s="85">
        <f t="shared" si="28"/>
        <v>0</v>
      </c>
      <c r="BO29" s="85">
        <f t="shared" si="28"/>
        <v>0</v>
      </c>
      <c r="BP29" s="85">
        <f t="shared" si="28"/>
        <v>0</v>
      </c>
      <c r="BQ29" s="85">
        <f t="shared" si="28"/>
        <v>0</v>
      </c>
      <c r="BR29" s="85">
        <f t="shared" si="28"/>
        <v>0</v>
      </c>
      <c r="BS29" s="85">
        <f t="shared" ref="BS29:CX29" si="29">BS24+BS25+BS26+BS28</f>
        <v>0</v>
      </c>
      <c r="BT29" s="85">
        <f t="shared" si="29"/>
        <v>0</v>
      </c>
      <c r="BU29" s="85">
        <f t="shared" si="29"/>
        <v>0</v>
      </c>
      <c r="BV29" s="85">
        <f t="shared" si="29"/>
        <v>0</v>
      </c>
      <c r="BW29" s="85">
        <f t="shared" si="29"/>
        <v>0</v>
      </c>
      <c r="BX29" s="85">
        <f t="shared" si="29"/>
        <v>0</v>
      </c>
      <c r="BY29" s="85">
        <f t="shared" si="29"/>
        <v>0</v>
      </c>
      <c r="BZ29" s="85">
        <f t="shared" si="29"/>
        <v>0</v>
      </c>
      <c r="CA29" s="85">
        <f t="shared" si="29"/>
        <v>0</v>
      </c>
      <c r="CB29" s="85">
        <f t="shared" si="29"/>
        <v>0</v>
      </c>
      <c r="CC29" s="85">
        <f t="shared" si="29"/>
        <v>0</v>
      </c>
      <c r="CD29" s="85">
        <f t="shared" si="29"/>
        <v>0</v>
      </c>
      <c r="CE29" s="85">
        <f t="shared" si="29"/>
        <v>0</v>
      </c>
      <c r="CF29" s="85">
        <f t="shared" si="29"/>
        <v>0</v>
      </c>
      <c r="CG29" s="85">
        <f t="shared" si="29"/>
        <v>0</v>
      </c>
      <c r="CH29" s="85">
        <f t="shared" si="29"/>
        <v>0</v>
      </c>
      <c r="CI29" s="85">
        <f t="shared" si="29"/>
        <v>0</v>
      </c>
      <c r="CJ29" s="85">
        <f t="shared" si="29"/>
        <v>0</v>
      </c>
      <c r="CK29" s="85">
        <f t="shared" si="29"/>
        <v>0</v>
      </c>
      <c r="CL29" s="85">
        <f t="shared" si="29"/>
        <v>0</v>
      </c>
      <c r="CM29" s="85">
        <f t="shared" si="29"/>
        <v>0</v>
      </c>
      <c r="CN29" s="85">
        <f t="shared" si="29"/>
        <v>0</v>
      </c>
      <c r="CO29" s="85">
        <f t="shared" si="29"/>
        <v>0</v>
      </c>
      <c r="CP29" s="85">
        <f t="shared" si="29"/>
        <v>0</v>
      </c>
      <c r="CQ29" s="85">
        <f t="shared" si="29"/>
        <v>0</v>
      </c>
      <c r="CR29" s="85">
        <f t="shared" si="29"/>
        <v>0</v>
      </c>
      <c r="CS29" s="85">
        <f t="shared" si="29"/>
        <v>0</v>
      </c>
      <c r="CT29" s="85">
        <f t="shared" si="29"/>
        <v>0</v>
      </c>
      <c r="CU29" s="85">
        <f t="shared" si="29"/>
        <v>0</v>
      </c>
      <c r="CV29" s="85">
        <f t="shared" si="29"/>
        <v>0</v>
      </c>
      <c r="CW29" s="85">
        <f t="shared" si="29"/>
        <v>0</v>
      </c>
      <c r="CX29" s="85">
        <f t="shared" si="29"/>
        <v>0</v>
      </c>
      <c r="CY29" s="85">
        <f t="shared" ref="CY29:DV29" si="30">CY24+CY25+CY26+CY28</f>
        <v>0</v>
      </c>
      <c r="CZ29" s="85">
        <f t="shared" si="30"/>
        <v>0</v>
      </c>
      <c r="DA29" s="85">
        <f t="shared" si="30"/>
        <v>0</v>
      </c>
      <c r="DB29" s="85">
        <f t="shared" si="30"/>
        <v>0</v>
      </c>
      <c r="DC29" s="85">
        <f t="shared" si="30"/>
        <v>0</v>
      </c>
      <c r="DD29" s="85">
        <f t="shared" si="30"/>
        <v>0</v>
      </c>
      <c r="DE29" s="85">
        <f t="shared" si="30"/>
        <v>0</v>
      </c>
      <c r="DF29" s="85">
        <f t="shared" si="30"/>
        <v>0</v>
      </c>
      <c r="DG29" s="85">
        <f t="shared" si="30"/>
        <v>0</v>
      </c>
      <c r="DH29" s="85">
        <f t="shared" si="30"/>
        <v>0</v>
      </c>
      <c r="DI29" s="85">
        <f t="shared" si="30"/>
        <v>0</v>
      </c>
      <c r="DJ29" s="85">
        <f t="shared" si="30"/>
        <v>0</v>
      </c>
      <c r="DK29" s="85">
        <f t="shared" si="30"/>
        <v>0</v>
      </c>
      <c r="DL29" s="85">
        <f t="shared" si="30"/>
        <v>0</v>
      </c>
      <c r="DM29" s="85">
        <f t="shared" si="30"/>
        <v>0</v>
      </c>
      <c r="DN29" s="85">
        <f t="shared" si="30"/>
        <v>0</v>
      </c>
      <c r="DO29" s="85">
        <f t="shared" si="30"/>
        <v>0</v>
      </c>
      <c r="DP29" s="85">
        <f t="shared" si="30"/>
        <v>0</v>
      </c>
      <c r="DQ29" s="85">
        <f t="shared" si="30"/>
        <v>0</v>
      </c>
      <c r="DR29" s="85">
        <f t="shared" si="30"/>
        <v>0</v>
      </c>
      <c r="DS29" s="85">
        <f t="shared" si="30"/>
        <v>0</v>
      </c>
      <c r="DT29" s="85">
        <f t="shared" si="30"/>
        <v>0</v>
      </c>
      <c r="DU29" s="85">
        <f t="shared" si="30"/>
        <v>0</v>
      </c>
      <c r="DV29" s="85">
        <f t="shared" si="30"/>
        <v>0</v>
      </c>
    </row>
    <row r="30" spans="1:126" s="58" customFormat="1" ht="56.25" customHeight="1" thickBot="1">
      <c r="A30" s="232" t="s">
        <v>23</v>
      </c>
      <c r="B30" s="233"/>
      <c r="C30" s="131">
        <f t="shared" ref="C30:AL30" si="31">SUM(C29,C23)</f>
        <v>64</v>
      </c>
      <c r="D30" s="131">
        <f t="shared" si="31"/>
        <v>1685</v>
      </c>
      <c r="E30" s="131">
        <f t="shared" si="31"/>
        <v>77</v>
      </c>
      <c r="F30" s="131">
        <f t="shared" si="31"/>
        <v>2052</v>
      </c>
      <c r="G30" s="131">
        <f t="shared" si="31"/>
        <v>74</v>
      </c>
      <c r="H30" s="131">
        <f t="shared" si="31"/>
        <v>1922</v>
      </c>
      <c r="I30" s="131">
        <f t="shared" si="31"/>
        <v>71</v>
      </c>
      <c r="J30" s="200">
        <f t="shared" si="31"/>
        <v>2016</v>
      </c>
      <c r="K30" s="172">
        <f t="shared" si="31"/>
        <v>286</v>
      </c>
      <c r="L30" s="201">
        <f t="shared" si="31"/>
        <v>7675</v>
      </c>
      <c r="M30" s="131">
        <f t="shared" si="31"/>
        <v>70</v>
      </c>
      <c r="N30" s="131">
        <f t="shared" si="31"/>
        <v>2034</v>
      </c>
      <c r="O30" s="131">
        <f t="shared" si="31"/>
        <v>65</v>
      </c>
      <c r="P30" s="131">
        <f t="shared" si="31"/>
        <v>1828</v>
      </c>
      <c r="Q30" s="131">
        <f t="shared" si="31"/>
        <v>62</v>
      </c>
      <c r="R30" s="131">
        <f t="shared" si="31"/>
        <v>1761</v>
      </c>
      <c r="S30" s="131">
        <f t="shared" si="31"/>
        <v>64</v>
      </c>
      <c r="T30" s="131">
        <f t="shared" si="31"/>
        <v>1807</v>
      </c>
      <c r="U30" s="131">
        <f t="shared" si="31"/>
        <v>55</v>
      </c>
      <c r="V30" s="200">
        <f t="shared" si="31"/>
        <v>1609</v>
      </c>
      <c r="W30" s="172">
        <f t="shared" si="31"/>
        <v>316</v>
      </c>
      <c r="X30" s="201">
        <f t="shared" si="31"/>
        <v>9039</v>
      </c>
      <c r="Y30" s="131">
        <f t="shared" si="31"/>
        <v>31</v>
      </c>
      <c r="Z30" s="131">
        <f t="shared" si="31"/>
        <v>842</v>
      </c>
      <c r="AA30" s="131">
        <f t="shared" si="31"/>
        <v>29</v>
      </c>
      <c r="AB30" s="131">
        <f t="shared" si="31"/>
        <v>785</v>
      </c>
      <c r="AC30" s="131">
        <f t="shared" si="31"/>
        <v>0</v>
      </c>
      <c r="AD30" s="131">
        <f t="shared" si="31"/>
        <v>0</v>
      </c>
      <c r="AE30" s="131">
        <f t="shared" si="31"/>
        <v>60</v>
      </c>
      <c r="AF30" s="200">
        <f t="shared" si="31"/>
        <v>1627</v>
      </c>
      <c r="AG30" s="172">
        <f t="shared" si="31"/>
        <v>662</v>
      </c>
      <c r="AH30" s="201">
        <f t="shared" si="31"/>
        <v>18341</v>
      </c>
      <c r="AI30" s="131">
        <f t="shared" si="31"/>
        <v>43</v>
      </c>
      <c r="AJ30" s="131">
        <f t="shared" si="31"/>
        <v>1149</v>
      </c>
      <c r="AK30" s="131">
        <f t="shared" si="31"/>
        <v>206</v>
      </c>
      <c r="AL30" s="131">
        <f t="shared" si="31"/>
        <v>6061</v>
      </c>
      <c r="AM30" s="87">
        <f t="shared" ref="AM30:BR30" si="32">AM23+AM29</f>
        <v>0</v>
      </c>
      <c r="AN30" s="88">
        <f t="shared" si="32"/>
        <v>0</v>
      </c>
      <c r="AO30" s="88">
        <f t="shared" si="32"/>
        <v>0</v>
      </c>
      <c r="AP30" s="88">
        <f t="shared" si="32"/>
        <v>0</v>
      </c>
      <c r="AQ30" s="88">
        <f t="shared" si="32"/>
        <v>0</v>
      </c>
      <c r="AR30" s="88">
        <f t="shared" si="32"/>
        <v>0</v>
      </c>
      <c r="AS30" s="88">
        <f t="shared" si="32"/>
        <v>0</v>
      </c>
      <c r="AT30" s="88">
        <f t="shared" si="32"/>
        <v>0</v>
      </c>
      <c r="AU30" s="88">
        <f t="shared" si="32"/>
        <v>0</v>
      </c>
      <c r="AV30" s="88">
        <f t="shared" si="32"/>
        <v>0</v>
      </c>
      <c r="AW30" s="88">
        <f t="shared" si="32"/>
        <v>0</v>
      </c>
      <c r="AX30" s="88">
        <f t="shared" si="32"/>
        <v>0</v>
      </c>
      <c r="AY30" s="88">
        <f t="shared" si="32"/>
        <v>0</v>
      </c>
      <c r="AZ30" s="88">
        <f t="shared" si="32"/>
        <v>0</v>
      </c>
      <c r="BA30" s="88">
        <f t="shared" si="32"/>
        <v>0</v>
      </c>
      <c r="BB30" s="88">
        <f t="shared" si="32"/>
        <v>0</v>
      </c>
      <c r="BC30" s="88">
        <f t="shared" si="32"/>
        <v>0</v>
      </c>
      <c r="BD30" s="88">
        <f t="shared" si="32"/>
        <v>0</v>
      </c>
      <c r="BE30" s="88">
        <f t="shared" si="32"/>
        <v>0</v>
      </c>
      <c r="BF30" s="88">
        <f t="shared" si="32"/>
        <v>0</v>
      </c>
      <c r="BG30" s="88">
        <f t="shared" si="32"/>
        <v>0</v>
      </c>
      <c r="BH30" s="88">
        <f t="shared" si="32"/>
        <v>0</v>
      </c>
      <c r="BI30" s="88">
        <f t="shared" si="32"/>
        <v>0</v>
      </c>
      <c r="BJ30" s="88">
        <f t="shared" si="32"/>
        <v>0</v>
      </c>
      <c r="BK30" s="88">
        <f t="shared" si="32"/>
        <v>0</v>
      </c>
      <c r="BL30" s="88">
        <f t="shared" si="32"/>
        <v>0</v>
      </c>
      <c r="BM30" s="88">
        <f t="shared" si="32"/>
        <v>0</v>
      </c>
      <c r="BN30" s="88">
        <f t="shared" si="32"/>
        <v>0</v>
      </c>
      <c r="BO30" s="88">
        <f t="shared" si="32"/>
        <v>0</v>
      </c>
      <c r="BP30" s="88">
        <f t="shared" si="32"/>
        <v>0</v>
      </c>
      <c r="BQ30" s="88">
        <f t="shared" si="32"/>
        <v>0</v>
      </c>
      <c r="BR30" s="88">
        <f t="shared" si="32"/>
        <v>0</v>
      </c>
      <c r="BS30" s="88">
        <f t="shared" ref="BS30:CX30" si="33">BS23+BS29</f>
        <v>0</v>
      </c>
      <c r="BT30" s="88">
        <f t="shared" si="33"/>
        <v>0</v>
      </c>
      <c r="BU30" s="88">
        <f t="shared" si="33"/>
        <v>0</v>
      </c>
      <c r="BV30" s="88">
        <f t="shared" si="33"/>
        <v>0</v>
      </c>
      <c r="BW30" s="88">
        <f t="shared" si="33"/>
        <v>0</v>
      </c>
      <c r="BX30" s="88">
        <f t="shared" si="33"/>
        <v>0</v>
      </c>
      <c r="BY30" s="88">
        <f t="shared" si="33"/>
        <v>0</v>
      </c>
      <c r="BZ30" s="88">
        <f t="shared" si="33"/>
        <v>0</v>
      </c>
      <c r="CA30" s="88">
        <f t="shared" si="33"/>
        <v>0</v>
      </c>
      <c r="CB30" s="88">
        <f t="shared" si="33"/>
        <v>0</v>
      </c>
      <c r="CC30" s="88">
        <f t="shared" si="33"/>
        <v>0</v>
      </c>
      <c r="CD30" s="88">
        <f t="shared" si="33"/>
        <v>0</v>
      </c>
      <c r="CE30" s="88">
        <f t="shared" si="33"/>
        <v>0</v>
      </c>
      <c r="CF30" s="88">
        <f t="shared" si="33"/>
        <v>0</v>
      </c>
      <c r="CG30" s="88">
        <f t="shared" si="33"/>
        <v>0</v>
      </c>
      <c r="CH30" s="88">
        <f t="shared" si="33"/>
        <v>0</v>
      </c>
      <c r="CI30" s="88">
        <f t="shared" si="33"/>
        <v>0</v>
      </c>
      <c r="CJ30" s="88">
        <f t="shared" si="33"/>
        <v>0</v>
      </c>
      <c r="CK30" s="88">
        <f t="shared" si="33"/>
        <v>0</v>
      </c>
      <c r="CL30" s="88">
        <f t="shared" si="33"/>
        <v>0</v>
      </c>
      <c r="CM30" s="88">
        <f t="shared" si="33"/>
        <v>0</v>
      </c>
      <c r="CN30" s="88">
        <f t="shared" si="33"/>
        <v>0</v>
      </c>
      <c r="CO30" s="88">
        <f t="shared" si="33"/>
        <v>0</v>
      </c>
      <c r="CP30" s="88">
        <f t="shared" si="33"/>
        <v>0</v>
      </c>
      <c r="CQ30" s="88">
        <f t="shared" si="33"/>
        <v>0</v>
      </c>
      <c r="CR30" s="88">
        <f t="shared" si="33"/>
        <v>0</v>
      </c>
      <c r="CS30" s="88">
        <f t="shared" si="33"/>
        <v>0</v>
      </c>
      <c r="CT30" s="88">
        <f t="shared" si="33"/>
        <v>0</v>
      </c>
      <c r="CU30" s="88">
        <f t="shared" si="33"/>
        <v>0</v>
      </c>
      <c r="CV30" s="88">
        <f t="shared" si="33"/>
        <v>0</v>
      </c>
      <c r="CW30" s="88">
        <f t="shared" si="33"/>
        <v>0</v>
      </c>
      <c r="CX30" s="88">
        <f t="shared" si="33"/>
        <v>0</v>
      </c>
      <c r="CY30" s="88">
        <f t="shared" ref="CY30:DV30" si="34">CY23+CY29</f>
        <v>0</v>
      </c>
      <c r="CZ30" s="88">
        <f t="shared" si="34"/>
        <v>0</v>
      </c>
      <c r="DA30" s="88">
        <f t="shared" si="34"/>
        <v>0</v>
      </c>
      <c r="DB30" s="88">
        <f t="shared" si="34"/>
        <v>0</v>
      </c>
      <c r="DC30" s="88">
        <f t="shared" si="34"/>
        <v>0</v>
      </c>
      <c r="DD30" s="88">
        <f t="shared" si="34"/>
        <v>0</v>
      </c>
      <c r="DE30" s="88">
        <f t="shared" si="34"/>
        <v>0</v>
      </c>
      <c r="DF30" s="88">
        <f t="shared" si="34"/>
        <v>0</v>
      </c>
      <c r="DG30" s="88">
        <f t="shared" si="34"/>
        <v>0</v>
      </c>
      <c r="DH30" s="88">
        <f t="shared" si="34"/>
        <v>0</v>
      </c>
      <c r="DI30" s="88">
        <f t="shared" si="34"/>
        <v>0</v>
      </c>
      <c r="DJ30" s="88">
        <f t="shared" si="34"/>
        <v>0</v>
      </c>
      <c r="DK30" s="88">
        <f t="shared" si="34"/>
        <v>0</v>
      </c>
      <c r="DL30" s="88">
        <f t="shared" si="34"/>
        <v>0</v>
      </c>
      <c r="DM30" s="88">
        <f t="shared" si="34"/>
        <v>0</v>
      </c>
      <c r="DN30" s="88">
        <f t="shared" si="34"/>
        <v>0</v>
      </c>
      <c r="DO30" s="88">
        <f t="shared" si="34"/>
        <v>0</v>
      </c>
      <c r="DP30" s="88">
        <f t="shared" si="34"/>
        <v>0</v>
      </c>
      <c r="DQ30" s="88">
        <f t="shared" si="34"/>
        <v>0</v>
      </c>
      <c r="DR30" s="88">
        <f t="shared" si="34"/>
        <v>0</v>
      </c>
      <c r="DS30" s="88">
        <f t="shared" si="34"/>
        <v>0</v>
      </c>
      <c r="DT30" s="88">
        <f t="shared" si="34"/>
        <v>0</v>
      </c>
      <c r="DU30" s="88">
        <f t="shared" si="34"/>
        <v>0</v>
      </c>
      <c r="DV30" s="88">
        <f t="shared" si="34"/>
        <v>0</v>
      </c>
    </row>
    <row r="31" spans="1:126" ht="27.75">
      <c r="A31" s="49"/>
      <c r="B31" s="50"/>
      <c r="C31" s="51"/>
      <c r="D31" s="51"/>
      <c r="E31" s="52"/>
      <c r="F31" s="52"/>
      <c r="G31" s="52"/>
      <c r="H31" s="52"/>
      <c r="I31" s="52"/>
      <c r="J31" s="52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7"/>
      <c r="X31" s="57"/>
      <c r="Y31" s="51"/>
      <c r="Z31" s="53"/>
      <c r="AA31" s="53"/>
      <c r="AB31" s="53"/>
      <c r="AC31" s="51"/>
      <c r="AD31" s="51"/>
      <c r="AE31" s="51"/>
      <c r="AF31" s="51"/>
      <c r="AG31" s="51"/>
      <c r="AH31" s="51"/>
      <c r="AI31" s="51"/>
      <c r="AJ31" s="51"/>
      <c r="AK31" s="51"/>
      <c r="AL31" s="54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126" ht="34.5" customHeight="1">
      <c r="A32" s="49"/>
      <c r="B32" s="220" t="s">
        <v>47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pans="1:84" s="22" customFormat="1" ht="49.5" customHeight="1">
      <c r="A33" s="54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</row>
    <row r="34" spans="1:84" ht="30.75" customHeight="1">
      <c r="A34" s="1"/>
      <c r="B34" s="1"/>
      <c r="V34" s="33"/>
      <c r="W34" s="33"/>
      <c r="X34" s="33"/>
      <c r="Y34" s="33"/>
      <c r="Z34" s="46"/>
      <c r="AA34" s="46"/>
      <c r="AB34" s="46"/>
      <c r="AC34" s="33"/>
      <c r="AD34" s="33"/>
      <c r="AE34" s="33"/>
      <c r="AF34" s="33"/>
      <c r="AG34" s="33"/>
      <c r="AH34" s="43"/>
      <c r="AI34" s="43"/>
      <c r="AJ34" s="43"/>
      <c r="AK34" s="43"/>
      <c r="AL34" s="33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</row>
    <row r="35" spans="1:84" ht="26.25">
      <c r="A35" s="41"/>
      <c r="B35" s="42"/>
      <c r="C35" s="43"/>
      <c r="D35" s="43"/>
      <c r="E35" s="44"/>
      <c r="F35" s="44"/>
      <c r="G35" s="44"/>
      <c r="H35" s="44"/>
      <c r="I35" s="44"/>
      <c r="J35" s="44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5"/>
      <c r="AA35" s="45"/>
      <c r="AB35" s="45"/>
      <c r="AC35" s="43"/>
      <c r="AD35" s="43"/>
      <c r="AE35" s="43"/>
      <c r="AF35" s="43"/>
      <c r="AG35" s="43"/>
      <c r="AH35" s="43"/>
      <c r="AI35" s="43"/>
      <c r="AJ35" s="43"/>
      <c r="AK35" s="43"/>
      <c r="AL35" s="33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</row>
    <row r="36" spans="1:84" ht="26.25">
      <c r="A36" s="41"/>
      <c r="B36" s="42"/>
      <c r="C36" s="43"/>
      <c r="D36" s="43"/>
      <c r="E36" s="44"/>
      <c r="F36" s="44"/>
      <c r="G36" s="44"/>
      <c r="H36" s="44"/>
      <c r="I36" s="44"/>
      <c r="J36" s="44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5"/>
      <c r="AA36" s="45"/>
      <c r="AB36" s="45"/>
      <c r="AC36" s="43"/>
      <c r="AD36" s="43"/>
      <c r="AE36" s="43"/>
      <c r="AF36" s="43"/>
      <c r="AG36" s="43"/>
      <c r="AH36" s="43"/>
      <c r="AI36" s="43"/>
      <c r="AJ36" s="43"/>
      <c r="AK36" s="43"/>
      <c r="AL36" s="33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</row>
    <row r="37" spans="1:84" ht="28.5" customHeight="1">
      <c r="A37" s="41"/>
      <c r="B37" s="42"/>
      <c r="C37" s="43"/>
      <c r="D37" s="43"/>
      <c r="E37" s="44"/>
      <c r="F37" s="44"/>
      <c r="G37" s="44"/>
      <c r="H37" s="44"/>
      <c r="I37" s="44"/>
      <c r="J37" s="44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5"/>
      <c r="AA37" s="45"/>
      <c r="AB37" s="45"/>
      <c r="AC37" s="43"/>
      <c r="AD37" s="43"/>
      <c r="AE37" s="43"/>
      <c r="AF37" s="43"/>
      <c r="AG37" s="43"/>
      <c r="AH37" s="43"/>
      <c r="AI37" s="43"/>
      <c r="AJ37" s="43"/>
      <c r="AK37" s="43"/>
      <c r="AL37" s="33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26.25">
      <c r="A38" s="41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3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9.75" customHeight="1">
      <c r="A39" s="41"/>
      <c r="B39" s="42"/>
      <c r="C39" s="43"/>
      <c r="D39" s="43"/>
      <c r="E39" s="43"/>
      <c r="F39" s="43"/>
      <c r="G39" s="44"/>
      <c r="H39" s="44"/>
      <c r="I39" s="44"/>
      <c r="J39" s="44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5"/>
      <c r="AA39" s="45"/>
      <c r="AB39" s="45"/>
      <c r="AC39" s="43"/>
      <c r="AD39" s="43"/>
      <c r="AE39" s="43"/>
      <c r="AF39" s="43"/>
      <c r="AG39" s="43"/>
      <c r="AH39" s="43"/>
      <c r="AI39" s="43"/>
      <c r="AJ39" s="43"/>
      <c r="AK39" s="43"/>
      <c r="AL39" s="33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</row>
    <row r="40" spans="1:84" customFormat="1" ht="22.5" customHeight="1">
      <c r="A40" s="47"/>
      <c r="B40" s="33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</row>
    <row r="41" spans="1:84" customFormat="1" ht="26.25">
      <c r="A41" s="47"/>
      <c r="B41" s="3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</row>
    <row r="42" spans="1:84" customFormat="1" ht="26.25">
      <c r="A42" s="47"/>
      <c r="B42" s="33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</row>
    <row r="43" spans="1:84" customFormat="1" ht="26.25">
      <c r="A43" s="47"/>
      <c r="B43" s="33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</row>
    <row r="44" spans="1:84" customFormat="1" ht="26.25">
      <c r="A44" s="47"/>
      <c r="B44" s="33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</row>
    <row r="45" spans="1:84" customFormat="1" ht="26.25">
      <c r="A45" s="47"/>
      <c r="B45" s="33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</row>
    <row r="46" spans="1:84" customFormat="1" ht="26.25">
      <c r="A46" s="47"/>
      <c r="B46" s="3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</row>
    <row r="47" spans="1:84" customFormat="1" ht="26.25">
      <c r="A47" s="47"/>
      <c r="B47" s="33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</row>
    <row r="48" spans="1:84" customFormat="1" ht="26.25">
      <c r="A48" s="47"/>
      <c r="B48" s="33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</row>
    <row r="49" spans="1:38" customFormat="1" ht="26.25">
      <c r="A49" s="47"/>
      <c r="B49" s="33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</row>
    <row r="50" spans="1:38" customFormat="1" ht="26.25">
      <c r="A50" s="47"/>
      <c r="B50" s="3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</row>
    <row r="51" spans="1:38" customFormat="1" ht="26.25">
      <c r="A51" s="47"/>
      <c r="B51" s="33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</row>
    <row r="52" spans="1:38" customFormat="1" ht="26.25">
      <c r="A52" s="47"/>
      <c r="B52" s="33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</row>
    <row r="53" spans="1:38" customFormat="1" ht="26.25">
      <c r="A53" s="47"/>
      <c r="B53" s="33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</row>
    <row r="54" spans="1:38" customFormat="1" ht="23.25">
      <c r="A54" s="40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customFormat="1" ht="23.25">
      <c r="A55" s="40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ht="23.25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8"/>
      <c r="AA56" s="38"/>
      <c r="AB56" s="38"/>
      <c r="AC56" s="36"/>
      <c r="AD56" s="36"/>
      <c r="AE56" s="36"/>
      <c r="AF56" s="36"/>
      <c r="AG56" s="36"/>
      <c r="AH56" s="36"/>
      <c r="AI56" s="36"/>
      <c r="AJ56" s="36"/>
      <c r="AK56" s="36"/>
      <c r="AL56" s="39"/>
    </row>
    <row r="57" spans="1:38" ht="23.25">
      <c r="A57" s="34"/>
      <c r="B57" s="35"/>
      <c r="C57" s="37"/>
      <c r="D57" s="36"/>
      <c r="E57" s="37"/>
      <c r="F57" s="37"/>
      <c r="G57" s="37"/>
      <c r="H57" s="37"/>
      <c r="I57" s="37"/>
      <c r="J57" s="37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8"/>
      <c r="AA57" s="38"/>
      <c r="AB57" s="38"/>
      <c r="AC57" s="36"/>
      <c r="AD57" s="36"/>
      <c r="AE57" s="36"/>
      <c r="AF57" s="36"/>
      <c r="AG57" s="36"/>
      <c r="AH57" s="36"/>
      <c r="AI57" s="36"/>
      <c r="AJ57" s="36"/>
      <c r="AK57" s="36"/>
      <c r="AL57" s="39"/>
    </row>
    <row r="58" spans="1:38" ht="23.25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8"/>
      <c r="AA58" s="38"/>
      <c r="AB58" s="38"/>
      <c r="AC58" s="36"/>
      <c r="AD58" s="36"/>
      <c r="AE58" s="36"/>
      <c r="AF58" s="36"/>
      <c r="AG58" s="36"/>
      <c r="AH58" s="36"/>
      <c r="AI58" s="36"/>
      <c r="AJ58" s="36"/>
      <c r="AK58" s="36"/>
      <c r="AL58" s="39"/>
    </row>
    <row r="59" spans="1:38" ht="23.25">
      <c r="A59" s="34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8"/>
      <c r="AA59" s="38"/>
      <c r="AB59" s="38"/>
      <c r="AC59" s="36"/>
      <c r="AD59" s="36"/>
      <c r="AE59" s="36"/>
      <c r="AF59" s="36"/>
      <c r="AG59" s="36"/>
      <c r="AH59" s="36"/>
      <c r="AI59" s="36"/>
      <c r="AJ59" s="36"/>
      <c r="AK59" s="36"/>
      <c r="AL59" s="39"/>
    </row>
    <row r="60" spans="1:38" ht="27.75" customHeight="1">
      <c r="A60" s="31"/>
      <c r="B60" s="32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9"/>
      <c r="AA60" s="29"/>
      <c r="AB60" s="29"/>
      <c r="AC60" s="27"/>
      <c r="AD60" s="27"/>
      <c r="AE60" s="27"/>
      <c r="AF60" s="27"/>
      <c r="AG60" s="27"/>
      <c r="AH60" s="27"/>
      <c r="AI60" s="26"/>
      <c r="AJ60" s="26"/>
      <c r="AK60" s="26"/>
      <c r="AL60" s="25"/>
    </row>
    <row r="61" spans="1:38" ht="27.75" customHeight="1">
      <c r="A61" s="31"/>
      <c r="B61" s="32"/>
      <c r="C61" s="27"/>
      <c r="D61" s="27"/>
      <c r="E61" s="28"/>
      <c r="F61" s="28"/>
      <c r="G61" s="28"/>
      <c r="H61" s="28"/>
      <c r="I61" s="28"/>
      <c r="J61" s="28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9"/>
      <c r="AA61" s="29"/>
      <c r="AB61" s="29"/>
      <c r="AC61" s="27"/>
      <c r="AD61" s="27"/>
      <c r="AE61" s="27"/>
      <c r="AF61" s="27"/>
      <c r="AG61" s="27"/>
      <c r="AH61" s="27"/>
      <c r="AI61" s="26"/>
      <c r="AJ61" s="26"/>
      <c r="AK61" s="26"/>
      <c r="AL61" s="25"/>
    </row>
    <row r="62" spans="1:38" ht="15">
      <c r="A62" s="31"/>
      <c r="B62" s="32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9"/>
      <c r="AA62" s="29"/>
      <c r="AB62" s="29"/>
      <c r="AC62" s="27"/>
      <c r="AD62" s="27"/>
      <c r="AE62" s="27"/>
      <c r="AF62" s="27"/>
      <c r="AG62" s="27"/>
      <c r="AH62" s="27"/>
      <c r="AI62" s="26"/>
      <c r="AJ62" s="26"/>
      <c r="AK62" s="26"/>
      <c r="AL62" s="25"/>
    </row>
    <row r="63" spans="1:38" ht="15">
      <c r="A63" s="31"/>
      <c r="B63" s="32"/>
      <c r="C63" s="27"/>
      <c r="D63" s="27"/>
      <c r="E63" s="27"/>
      <c r="F63" s="27"/>
      <c r="G63" s="27"/>
      <c r="H63" s="27"/>
      <c r="I63" s="27"/>
      <c r="J63" s="27"/>
      <c r="K63" s="27"/>
      <c r="L63" s="30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9"/>
      <c r="AA63" s="29"/>
      <c r="AB63" s="29"/>
      <c r="AC63" s="27"/>
      <c r="AD63" s="27"/>
      <c r="AE63" s="27"/>
      <c r="AF63" s="27"/>
      <c r="AG63" s="27"/>
      <c r="AH63" s="27"/>
      <c r="AI63" s="26"/>
      <c r="AJ63" s="26"/>
      <c r="AK63" s="26"/>
      <c r="AL63" s="25"/>
    </row>
    <row r="64" spans="1:38" ht="15">
      <c r="A64" s="31"/>
      <c r="B64" s="32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9"/>
      <c r="AA64" s="29"/>
      <c r="AB64" s="29"/>
      <c r="AC64" s="27"/>
      <c r="AD64" s="27"/>
      <c r="AE64" s="27"/>
      <c r="AF64" s="27"/>
      <c r="AG64" s="27"/>
      <c r="AH64" s="27"/>
      <c r="AI64" s="26"/>
      <c r="AJ64" s="26"/>
      <c r="AK64" s="26"/>
      <c r="AL64" s="25"/>
    </row>
    <row r="65" spans="1:38" ht="15">
      <c r="A65" s="31"/>
      <c r="B65" s="32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9"/>
      <c r="AA65" s="29"/>
      <c r="AB65" s="29"/>
      <c r="AC65" s="27"/>
      <c r="AD65" s="27"/>
      <c r="AE65" s="27"/>
      <c r="AF65" s="27"/>
      <c r="AG65" s="27"/>
      <c r="AH65" s="27"/>
      <c r="AI65" s="26"/>
      <c r="AJ65" s="26"/>
      <c r="AK65" s="26"/>
      <c r="AL65" s="25"/>
    </row>
    <row r="66" spans="1:38"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1:38">
      <c r="B67" s="3"/>
      <c r="C67" s="6"/>
      <c r="D67" s="12"/>
      <c r="E67" s="10"/>
      <c r="F67" s="10"/>
      <c r="G67" s="10"/>
      <c r="H67" s="10"/>
      <c r="I67" s="10"/>
      <c r="J67" s="10"/>
      <c r="K67" s="10"/>
      <c r="L67" s="10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10"/>
      <c r="Z67" s="15"/>
      <c r="AA67" s="15"/>
      <c r="AB67" s="15"/>
      <c r="AC67" s="10"/>
      <c r="AD67" s="10"/>
      <c r="AE67" s="10"/>
      <c r="AF67" s="10"/>
      <c r="AG67" s="10"/>
      <c r="AH67" s="10"/>
      <c r="AI67" s="7"/>
      <c r="AJ67" s="7"/>
      <c r="AK67" s="7"/>
    </row>
    <row r="68" spans="1:38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1:38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1:38">
      <c r="B70" s="3"/>
      <c r="C70" s="6"/>
      <c r="D70" s="6"/>
      <c r="E70" s="10"/>
      <c r="F70" s="10"/>
      <c r="G70" s="10"/>
      <c r="H70" s="10"/>
      <c r="I70" s="10"/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1:38">
      <c r="B71" s="3"/>
      <c r="C71" s="6"/>
      <c r="D71" s="6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1:38">
      <c r="B72" s="3"/>
      <c r="C72" s="6"/>
      <c r="D72" s="6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1:38">
      <c r="B73" s="3"/>
      <c r="C73" s="6"/>
      <c r="D73" s="6"/>
      <c r="E73" s="10"/>
      <c r="F73" s="10"/>
      <c r="G73" s="10"/>
      <c r="H73" s="10"/>
      <c r="I73" s="10"/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1:38">
      <c r="B74" s="3"/>
      <c r="C74" s="6"/>
      <c r="D74" s="6"/>
      <c r="E74" s="6"/>
      <c r="F74" s="6"/>
      <c r="G74" s="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1:38">
      <c r="B75" s="3"/>
      <c r="C75" s="6"/>
      <c r="D75" s="6"/>
      <c r="E75" s="6"/>
      <c r="F75" s="6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1:38">
      <c r="B76" s="3"/>
      <c r="C76" s="6"/>
      <c r="D76" s="6"/>
      <c r="E76" s="6"/>
      <c r="F76" s="6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1:38"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1:38">
      <c r="B78" s="3"/>
      <c r="C78" s="6"/>
      <c r="D78" s="6"/>
      <c r="E78" s="10"/>
      <c r="F78" s="10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1:38">
      <c r="B79" s="3"/>
      <c r="C79" s="6"/>
      <c r="D79" s="6"/>
      <c r="E79" s="10"/>
      <c r="F79" s="10"/>
      <c r="G79" s="10"/>
      <c r="H79" s="10"/>
      <c r="I79" s="10"/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7"/>
      <c r="AJ79" s="7"/>
      <c r="AK79" s="7"/>
    </row>
    <row r="80" spans="1:38">
      <c r="B80" s="3"/>
      <c r="C80" s="6"/>
      <c r="D80" s="6"/>
      <c r="E80" s="10"/>
      <c r="F80" s="10"/>
      <c r="G80" s="10"/>
      <c r="H80" s="10"/>
      <c r="I80" s="10"/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7"/>
      <c r="AJ80" s="7"/>
      <c r="AK80" s="7"/>
    </row>
    <row r="81" spans="2:37">
      <c r="B81" s="3"/>
      <c r="C81" s="6"/>
      <c r="D81" s="6"/>
      <c r="E81" s="6"/>
      <c r="F81" s="6"/>
      <c r="G81" s="6"/>
      <c r="H81" s="6"/>
      <c r="I81" s="10"/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7"/>
      <c r="AJ81" s="7"/>
      <c r="AK81" s="7"/>
    </row>
    <row r="82" spans="2:37">
      <c r="B82" s="3"/>
      <c r="C82" s="6"/>
      <c r="D82" s="6"/>
      <c r="E82" s="6"/>
      <c r="F82" s="6"/>
      <c r="G82" s="10"/>
      <c r="H82" s="10"/>
      <c r="I82" s="10"/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7"/>
      <c r="AJ82" s="7"/>
      <c r="AK82" s="7"/>
    </row>
    <row r="83" spans="2:37">
      <c r="B83" s="3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16"/>
      <c r="AA83" s="16"/>
      <c r="AB83" s="16"/>
      <c r="AC83" s="7"/>
      <c r="AD83" s="7"/>
      <c r="AE83" s="7"/>
      <c r="AF83" s="7"/>
      <c r="AG83" s="7"/>
      <c r="AH83" s="7"/>
      <c r="AI83" s="7"/>
      <c r="AJ83" s="7"/>
      <c r="AK83" s="7"/>
    </row>
    <row r="84" spans="2:37"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7"/>
      <c r="AJ84" s="7"/>
      <c r="AK84" s="7"/>
    </row>
    <row r="85" spans="2:37"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12"/>
      <c r="T85" s="6"/>
      <c r="U85" s="6"/>
      <c r="V85" s="6"/>
      <c r="W85" s="6"/>
      <c r="X85" s="6"/>
      <c r="Y85" s="6"/>
      <c r="Z85" s="6"/>
      <c r="AA85" s="6"/>
      <c r="AB85" s="6"/>
      <c r="AC85" s="11"/>
      <c r="AD85" s="6"/>
      <c r="AE85" s="6"/>
      <c r="AF85" s="6"/>
      <c r="AG85" s="6"/>
      <c r="AH85" s="6"/>
      <c r="AI85" s="7"/>
      <c r="AJ85" s="7"/>
      <c r="AK85" s="7"/>
    </row>
    <row r="86" spans="2:37">
      <c r="B86" s="3"/>
      <c r="C86" s="6"/>
      <c r="D86" s="6"/>
      <c r="E86" s="10"/>
      <c r="F86" s="10"/>
      <c r="G86" s="10"/>
      <c r="H86" s="10"/>
      <c r="I86" s="10"/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11"/>
      <c r="AA86" s="11"/>
      <c r="AB86" s="11"/>
      <c r="AC86" s="6"/>
      <c r="AD86" s="6"/>
      <c r="AE86" s="6"/>
      <c r="AF86" s="6"/>
      <c r="AG86" s="6"/>
      <c r="AH86" s="6"/>
      <c r="AI86" s="7"/>
      <c r="AJ86" s="7"/>
      <c r="AK86" s="7"/>
    </row>
    <row r="87" spans="2:37">
      <c r="B87" s="1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11"/>
      <c r="AA87" s="11"/>
      <c r="AB87" s="11"/>
      <c r="AC87" s="6"/>
      <c r="AD87" s="6"/>
      <c r="AE87" s="6"/>
      <c r="AF87" s="6"/>
      <c r="AG87" s="6"/>
      <c r="AH87" s="6"/>
      <c r="AI87" s="6"/>
      <c r="AJ87" s="6"/>
      <c r="AK87" s="6"/>
    </row>
    <row r="88" spans="2:37" ht="15">
      <c r="B88" s="3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6"/>
      <c r="V88" s="6"/>
      <c r="W88" s="6"/>
      <c r="X88" s="6"/>
      <c r="Y88" s="6"/>
      <c r="Z88" s="11"/>
      <c r="AA88" s="11"/>
      <c r="AB88" s="11"/>
      <c r="AC88" s="6"/>
      <c r="AD88" s="6"/>
      <c r="AE88" s="6"/>
      <c r="AF88" s="6"/>
      <c r="AG88" s="6"/>
      <c r="AH88" s="6"/>
      <c r="AI88" s="6"/>
      <c r="AJ88" s="6"/>
      <c r="AK88" s="6"/>
    </row>
    <row r="89" spans="2:37"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/>
      <c r="P89" s="6"/>
      <c r="Q89" s="6"/>
      <c r="R89" s="6"/>
      <c r="S89" s="6"/>
      <c r="T89" s="6"/>
      <c r="U89" s="6"/>
      <c r="V89" s="6"/>
      <c r="W89" s="6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</row>
    <row r="90" spans="2:37"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9"/>
      <c r="AA90" s="19"/>
      <c r="AB90" s="19"/>
      <c r="AC90" s="18"/>
      <c r="AD90" s="18"/>
      <c r="AE90" s="18"/>
      <c r="AF90" s="18"/>
      <c r="AG90" s="18"/>
      <c r="AH90" s="18"/>
    </row>
  </sheetData>
  <mergeCells count="30">
    <mergeCell ref="A30:B30"/>
    <mergeCell ref="A29:B29"/>
    <mergeCell ref="AI7:AJ7"/>
    <mergeCell ref="AK7:AL7"/>
    <mergeCell ref="X3:AN3"/>
    <mergeCell ref="B7:B8"/>
    <mergeCell ref="C7:D7"/>
    <mergeCell ref="A4:AH4"/>
    <mergeCell ref="A6:AH6"/>
    <mergeCell ref="A7:A8"/>
    <mergeCell ref="E7:F7"/>
    <mergeCell ref="G7:H7"/>
    <mergeCell ref="I7:J7"/>
    <mergeCell ref="A5:AH5"/>
    <mergeCell ref="AP7:DV7"/>
    <mergeCell ref="AI5:AL5"/>
    <mergeCell ref="B32:AL33"/>
    <mergeCell ref="X89:AK89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</mergeCells>
  <pageMargins left="0.37" right="0.23622047244094491" top="0.74803149606299213" bottom="0.55118110236220474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</vt:lpstr>
      <vt:lpstr>мережа!Область_печати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RePack by Diakov</cp:lastModifiedBy>
  <cp:lastPrinted>2022-09-08T13:13:22Z</cp:lastPrinted>
  <dcterms:created xsi:type="dcterms:W3CDTF">2013-08-12T09:21:30Z</dcterms:created>
  <dcterms:modified xsi:type="dcterms:W3CDTF">2022-09-09T06:15:15Z</dcterms:modified>
</cp:coreProperties>
</file>