
<file path=[Content_Types].xml><?xml version="1.0" encoding="utf-8"?>
<Types xmlns="http://schemas.openxmlformats.org/package/2006/content-types">
  <Default Extension="rels" ContentType="application/vnd.openxmlformats-package.relationships+xml"/>
  <Default Extension="xml" ContentType="application/xml"/>
  <Default Extension="bin" ContentType="application/vnd.openxmlformats-officedocument.spreadsheetml.printerSettings"/>
  <Override PartName="/xl/workbook.xml" ContentType="application/vnd.openxmlformats-officedocument.spreadsheetml.sheet.main+xml"/>
  <Override PartName="/xl/theme/theme1.xml" ContentType="application/vnd.openxmlformats-officedocument.theme+xml"/>
  <Override PartName="/xl/styles.xml" ContentType="application/vnd.openxmlformats-officedocument.spreadsheetml.styles+xml"/>
  <Override PartName="/xl/calcChain.xml" ContentType="application/vnd.openxmlformats-officedocument.spreadsheetml.calcChain+xml"/>
  <Override PartName="/xl/sharedStrings.xml" ContentType="application/vnd.openxmlformats-officedocument.spreadsheetml.sharedStrings+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Types>
</file>

<file path=_rels/.rels>&#65279;<?xml version="1.0" encoding="utf-8"?><Relationships xmlns="http://schemas.openxmlformats.org/package/2006/relationships"><Relationship Id="rId1" Type="http://schemas.openxmlformats.org/officeDocument/2006/relationships/officeDocument" Target="xl/workbook.xml" /><Relationship Id="rId2" Type="http://schemas.openxmlformats.org/officeDocument/2006/relationships/extended-properties" Target="docProps/app.xml" /><Relationship Id="rId3" Type="http://schemas.openxmlformats.org/package/2006/relationships/metadata/core-properties" Target="docProps/core.xml" /></Relationships>
</file>

<file path=xl/workbook.xml><?xml version="1.0" encoding="utf-8"?>
<workbook xmlns:r="http://schemas.openxmlformats.org/officeDocument/2006/relationships" xmlns:x15="http://schemas.microsoft.com/office/spreadsheetml/2010/11/main" xmlns="http://schemas.openxmlformats.org/spreadsheetml/2006/main">
  <fileVersion appName="xl" lastEdited="6" lowestEdited="6" rupBuild="14420"/>
  <bookViews>
    <workbookView xWindow="0" yWindow="0" windowWidth="28770" windowHeight="12270"/>
  </bookViews>
  <sheets>
    <sheet name="ДОДАТОК ДО ПРОГРАМИ" sheetId="1" r:id="rId1"/>
  </sheets>
  <definedNames>
    <definedName name="_xlnm.Print_Area" localSheetId="0">'ДОДАТОК ДО ПРОГРАМИ'!$A$1:$N$58</definedName>
  </definedNames>
  <calcPr/>
</workbook>
</file>

<file path=xl/calcChain.xml><?xml version="1.0" encoding="utf-8"?>
<calcChain xmlns="http://schemas.openxmlformats.org/spreadsheetml/2006/main">
  <c i="1" l="1" r="G19"/>
  <c r="E19"/>
  <c l="1" r="M12"/>
  <c l="1" r="F32"/>
  <c r="G32"/>
  <c r="H32"/>
  <c r="I32"/>
  <c r="J32"/>
  <c r="K32"/>
  <c r="L32"/>
  <c r="M32"/>
  <c r="N32"/>
  <c r="E32"/>
  <c l="1" r="F51"/>
  <c r="F50"/>
  <c r="G51"/>
  <c r="G50"/>
  <c r="H51"/>
  <c r="H50"/>
  <c r="I51"/>
  <c r="I50"/>
  <c r="J51"/>
  <c r="J50"/>
  <c r="K51"/>
  <c r="K50"/>
  <c r="L51"/>
  <c r="L50"/>
  <c r="M51"/>
  <c r="M50"/>
  <c r="N51"/>
  <c r="N50"/>
  <c r="F46"/>
  <c r="G46"/>
  <c r="H46"/>
  <c r="I46"/>
  <c r="J46"/>
  <c r="K46"/>
  <c r="L46"/>
  <c r="M46"/>
  <c r="N46"/>
  <c r="F38"/>
  <c r="G38"/>
  <c r="H38"/>
  <c r="I38"/>
  <c r="J38"/>
  <c r="K38"/>
  <c r="L38"/>
  <c r="M38"/>
  <c r="N38"/>
  <c r="F19"/>
  <c r="H19"/>
  <c r="I19"/>
  <c r="J19"/>
  <c r="K19"/>
  <c r="L19"/>
  <c r="M19"/>
  <c r="M11"/>
  <c r="N19"/>
  <c r="F12"/>
  <c r="G12"/>
  <c r="H12"/>
  <c r="I12"/>
  <c r="J12"/>
  <c r="K12"/>
  <c r="L12"/>
  <c r="N12"/>
  <c r="E51"/>
  <c r="E50"/>
  <c r="E46"/>
  <c r="E38"/>
  <c r="E12"/>
  <c l="1" r="K11"/>
  <c r="E37"/>
  <c r="N37"/>
  <c r="J37"/>
  <c r="K37"/>
  <c r="K9"/>
  <c r="G37"/>
  <c r="H11"/>
  <c r="N11"/>
  <c r="J11"/>
  <c r="J9"/>
  <c r="L11"/>
  <c r="I11"/>
  <c r="F11"/>
  <c r="F37"/>
  <c r="L37"/>
  <c r="H37"/>
  <c r="G11"/>
  <c r="E11"/>
  <c r="M37"/>
  <c r="M9"/>
  <c r="I37"/>
  <c l="1" r="E9"/>
  <c r="G9"/>
  <c r="F9"/>
  <c r="N9"/>
  <c r="I9"/>
  <c r="H9"/>
  <c r="L9"/>
</calcChain>
</file>

<file path=xl/sharedStrings.xml><?xml version="1.0" encoding="utf-8"?>
<sst xmlns="http://schemas.openxmlformats.org/spreadsheetml/2006/main">
  <si>
    <t xml:space="preserve">Додаток  </t>
  </si>
  <si>
    <t xml:space="preserve">до Комплексної Програми  розвитку охорони здоров’я в Броварській міській територіальній громаді на 2022 - 2026 роки</t>
  </si>
  <si>
    <t xml:space="preserve">Затвердженої рішенням  Броварської міської ради Броварського району Київської області  від 23.12.2021 №594-19-08</t>
  </si>
  <si>
    <t xml:space="preserve"> у редакції рішення  Броварської міської ради Броварського району Київської області від_________ року  № __________</t>
  </si>
  <si>
    <t>Заходи та потреба у їх фінансуванні</t>
  </si>
  <si>
    <t xml:space="preserve">№ п/п </t>
  </si>
  <si>
    <t xml:space="preserve">ПРОГРАМА </t>
  </si>
  <si>
    <t xml:space="preserve">ПОТРЕБА У ФІНАНСУВАННІ </t>
  </si>
  <si>
    <t xml:space="preserve">2022 рік </t>
  </si>
  <si>
    <t xml:space="preserve">2023 рік </t>
  </si>
  <si>
    <t>2024 рік</t>
  </si>
  <si>
    <t>2025 рік</t>
  </si>
  <si>
    <t xml:space="preserve">Потреба у фінансуванні на 2023 рік  (тис.грн.)</t>
  </si>
  <si>
    <t>2026 рік</t>
  </si>
  <si>
    <t xml:space="preserve">Потреба у фінансуванні на 2022 рік  (тис.грн.)</t>
  </si>
  <si>
    <t xml:space="preserve">загальний фонд </t>
  </si>
  <si>
    <t>спеціальний фонд</t>
  </si>
  <si>
    <t xml:space="preserve">ВСЬОГО ПО ПРОГРАМІ </t>
  </si>
  <si>
    <t xml:space="preserve">1. ФІНАНСОВА ПІДТРИМКА КОМУНАЛЬНОГО НЕКОМЕРЦІЙНОГО ПІДПРИЄМСТВА БРОВАРСЬКОЇ МІСЬКОЇ РАДИ БРОВАРСЬКОГО РАЙОНУ КИЇВСЬКОЇ ОБЛАСТІ «БРОВАРСЬКИЙ МІСЬКИЙ ЦЕНТР ПЕРВИННОЇ МЕДИКО-САНІТАРНОЇ ДОПОМОГИ»  </t>
  </si>
  <si>
    <t>ВСЬОГО по розділу 1.</t>
  </si>
  <si>
    <t>1.1.</t>
  </si>
  <si>
    <t>УТРИМАННЯ УСТАНОВИ.</t>
  </si>
  <si>
    <t>1.1.1.</t>
  </si>
  <si>
    <t>Заробітна плата з нарахуваннями</t>
  </si>
  <si>
    <t>1.1.2.</t>
  </si>
  <si>
    <t>Придбання предметів, матеріалів, обладнання та інвентарю (господарчі, канцелярські, електротовари, ПММ, запчастини тощо)</t>
  </si>
  <si>
    <t>1.1.3.</t>
  </si>
  <si>
    <t xml:space="preserve">Придбання медикаментів  та виробів медичного призначення</t>
  </si>
  <si>
    <t>1.1.4.</t>
  </si>
  <si>
    <t>Оплату послуг (крім комунальних охорона, телекомунікаційніпослуги, інтернет, вивіз сміття, утримання прибудинкових територій, інформаційні, консультаційні послуги, послуги моніторингу транспорту, поточного ремонту, страхування тощо)</t>
  </si>
  <si>
    <t>1.1.5.</t>
  </si>
  <si>
    <t>Оплата комунальних послуг та енергоносіїв</t>
  </si>
  <si>
    <t>1.1.6.</t>
  </si>
  <si>
    <t>Іінші поточні видатки (навчання, семінари)</t>
  </si>
  <si>
    <t>1.2.</t>
  </si>
  <si>
    <t>ВІДШКОДУВАННЯ ЛІКІВ.</t>
  </si>
  <si>
    <t>1.2.1.</t>
  </si>
  <si>
    <t xml:space="preserve">Відшкодування ліків у учасникам бойових дій та особи з інвалідністю відповідно до Закону України «Про статус ветеранів війни, гарантії їх соціального захисту» та учасники АТО-ООС, мешканцям Броварської міської територіальної громади, внутрішньо та тимчасово переміщеним особам, які тимчасово проживають на території Броварської міської територіальної громади на період воєнного стану, а також військовослужбовцям підрозділів Збройних Сил України, підрозділам територіальної оборони, добровольчим формуванням та іншим військовим, які виконують функції по захисту Броварської міської територіальної громади, за призначенням сімейного лікаря.
</t>
  </si>
  <si>
    <t>1.2.2.</t>
  </si>
  <si>
    <t>Відшкодування ліків дітям з інвалідністю відповідно до Закону України «Про основи соціальної захищеності осіб з інвалідністю в Україні</t>
  </si>
  <si>
    <t>1.2.3.</t>
  </si>
  <si>
    <r>
      <t xml:space="preserve">Відшкодування ліків </t>
    </r>
    <r>
      <rPr>
        <rFont val="Times New Roman"/>
        <charset val="204"/>
        <family val="1"/>
        <color theme="1"/>
        <scheme val="none"/>
      </rPr>
      <t>і</t>
    </r>
    <r>
      <rPr>
        <rFont val="Times New Roman"/>
        <charset val="204"/>
        <family val="1"/>
        <color rgb="FF000000"/>
        <scheme val="none"/>
      </rPr>
      <t>ншим групам населення з переліку Додатку 1 до Постанови КМУ від 17.08.1998 №1303</t>
    </r>
  </si>
  <si>
    <t>1.2.4.</t>
  </si>
  <si>
    <r>
      <t xml:space="preserve">Відшкодування ліків </t>
    </r>
    <r>
      <rPr>
        <rFont val="Times New Roman"/>
        <charset val="204"/>
        <family val="1"/>
        <color theme="1"/>
        <scheme val="none"/>
      </rPr>
      <t>о</t>
    </r>
    <r>
      <rPr>
        <rFont val="Times New Roman"/>
        <charset val="204"/>
        <family val="1"/>
        <color rgb="FF000000"/>
        <scheme val="none"/>
      </rPr>
      <t>собам з інвалідністю І-ІІ групи відповідно до Закону України «Про основи соціальної захищеності осіб з інвалідністю в Україні»</t>
    </r>
  </si>
  <si>
    <t>1.2.5.</t>
  </si>
  <si>
    <t>Відшкодування ліків на онкологічні захворювання, що потребують хіміотерапії та паліатитвна допомога.</t>
  </si>
  <si>
    <t>1.2.6.</t>
  </si>
  <si>
    <t xml:space="preserve">Відшкодування ліків хворому  після пересадки органів і тканин</t>
  </si>
  <si>
    <t>1.2.7.</t>
  </si>
  <si>
    <t xml:space="preserve">Відшкодування ліків на лікування  хвороб (ревматизм, ревматоїдний артрит, системний червоний вовчак, бронхіальна астма,  цукровий діабет, післяопераційний гіпотиреоз,, хвороба Бехтерєва, шизофренія та епілепсія, хвороба Паркінсона, оперовані на серці.</t>
  </si>
  <si>
    <t>1.2.8.</t>
  </si>
  <si>
    <t>Відшкодування ліків на інші захворювання з Додатку 2 до Постанови КМУ від 17.08.1998 №1303</t>
  </si>
  <si>
    <t>1.2.9.</t>
  </si>
  <si>
    <t xml:space="preserve">Відшкодування ліків для пацієнтів з орфанними  захворюваннями.</t>
  </si>
  <si>
    <t>1.2.10.</t>
  </si>
  <si>
    <t>Закупівля медичних виробів на пільговій основі згідно Постанови КМУ №1301 від 03.12.2009 р.</t>
  </si>
  <si>
    <t>1.2.11.</t>
  </si>
  <si>
    <t xml:space="preserve">Забезпечення дітей хворих на фенілкетонурію з спеціальним лікувальним харчуванням </t>
  </si>
  <si>
    <t>1.2.12.</t>
  </si>
  <si>
    <t>Відшкодування ліків у учасникам бойових дій та особи з інвалідністю відповідно до Закону України «Про статус ветеранів війни, гарантії їх соціального захисту», а також військовослужбовцям підрозділів Збройних Сил України, підрозділам територіальної оборони, добровольчим формуванням та іншим військовим, які виконують функції по захисту України.</t>
  </si>
  <si>
    <t xml:space="preserve">1.3. </t>
  </si>
  <si>
    <t>КАПІТАЛЬНІ ВИДАТКИ.</t>
  </si>
  <si>
    <t>1.3.1.</t>
  </si>
  <si>
    <t xml:space="preserve">Капітальний ремонт </t>
  </si>
  <si>
    <t>1.3.2.</t>
  </si>
  <si>
    <t xml:space="preserve">Реконструкція </t>
  </si>
  <si>
    <t>1.3.3.</t>
  </si>
  <si>
    <t>Купівля обладнання</t>
  </si>
  <si>
    <r>
      <t xml:space="preserve"> 2. ФІНАНСОВА ПІДТРИМКА КОМУНАЛЬНОГО НЕКОМЕРЦІЙНОГО ПІДПРИЄМСТВА БРОВАРСЬКОЇ МІСЬКОЇ РАДИ БРОВАРСЬКОГО РАЙОНУ КИЇВСЬКОЇ ОБЛАСТІ «БРОВАРСЬКА СТОМАТОЛОГІЧНА ПОЛІКЛІННІКА»</t>
    </r>
    <r>
      <rPr>
        <rFont val="Times New Roman"/>
        <charset val="204"/>
        <family val="1"/>
        <b val="1"/>
        <color rgb="FF000000"/>
        <scheme val="none"/>
      </rPr>
      <t>.</t>
    </r>
  </si>
  <si>
    <t>ВСЬОГО по розділу 2.</t>
  </si>
  <si>
    <t>2.1.</t>
  </si>
  <si>
    <t>2.1.1.</t>
  </si>
  <si>
    <t>2.1.2.</t>
  </si>
  <si>
    <t>2.1.3.</t>
  </si>
  <si>
    <t>2.1.4.</t>
  </si>
  <si>
    <t>2.1.5.</t>
  </si>
  <si>
    <t>2.1.6.</t>
  </si>
  <si>
    <t>2.1.7.</t>
  </si>
  <si>
    <t xml:space="preserve">Поточні видатки для забезпечення діяльності </t>
  </si>
  <si>
    <t xml:space="preserve">2.2. </t>
  </si>
  <si>
    <t>2.2.1.</t>
  </si>
  <si>
    <t>Забезпечення медичним обладнанням, для зубопротезування, терапевтичного та хірургічного лікування</t>
  </si>
  <si>
    <t>2.2.2.</t>
  </si>
  <si>
    <t xml:space="preserve">Капітальний ремонт  приміщеннь</t>
  </si>
  <si>
    <t>3. ПРОФІЛАКТИКА ТА ЛІКУВАННЯ СТОМАТОЛОГІЧНИХ ЗАХВОРЮВАНЬ У ДІТЕЙ ТА ОКРЕМИХ КАТЕГОРІЙ ДОРОСЛОГО НАСЕЛЕННЯ В БРОВАРСЬКІЙ МІСЬКІЙ ТЕРИТОРІАЛЬНІЙ ГРОМАДІ НА 2022-2026 РОКИ.</t>
  </si>
  <si>
    <t>ВСЬОГО розділу 3.</t>
  </si>
  <si>
    <t>3.1.</t>
  </si>
  <si>
    <t xml:space="preserve">ВІДШКОДУВАННЯ СТОМАТОЛОГІЧНИХ ПОСЛУГ </t>
  </si>
  <si>
    <t>3.1.1.</t>
  </si>
  <si>
    <t>Невідкладна допомога до виведення з гострого стану мешканцям Броварської міської територіальної громади, внутрішньо та тимчасово переміщеним особам, які тимчасово проживають на території Броварської міської територіальної громади на період воєнного стану, а також військовослужбовцям підрозділів Збройних Сил України, підрозділам територіальної оборони, добровольчим формуванням та іншим військовим, які виконують функції по захисту Броварської міської територіальної громади,</t>
  </si>
  <si>
    <t>3.1.2.</t>
  </si>
  <si>
    <t xml:space="preserve">Терапевтична та хірургічна стоматологічна допомога у повному обсязі дитячому населенню віком до 18 років, Броварської міської територіальної громади, внутрішньо та тимчасово переміщеним особам, які тимчасово проживають на території Броварської міської територіальної громади на період воєнного стану,  без застосування високовартісних матеріалів  </t>
  </si>
  <si>
    <t>3.1.3.</t>
  </si>
  <si>
    <t xml:space="preserve">Терапевтична та хірургічна стоматологічна допомога у повному обсязі без застосування високовартісних матеріалів мешканцям Броварської міської територіальної громади:  ветеранам війни (учасникам бойових дій, інвалідам війни, учасникам війни), учасникам АТО-ООС, особам з інвалідністю I групи та II (якщо довічно) групи,  особам, нагородженим знаком “Почесний донор України“,  ветеранам праці (вік яких від 70-ти років та більше), почесним громадянам міста Бровари, особам, яким присвоєне почесне звання “Мати-героїня“ ,  внутрішньо та тимчасово переміщеним особам, які тимчасово проживають на території Броварської міської територіальної громади на період воєнного стану, а також військовослужбовцям підрозділів Збройних Сил України, підрозділам територіальної оборони, добровольчим формуванням та іншим військовим, які виконують функції по захисту Броварської міської територіальної громади,  профілактичний огляд допризовникам, призовникам.
</t>
  </si>
  <si>
    <t>3.1.4.</t>
  </si>
  <si>
    <t>Ортопедична стоматологічна допомога з поновленням жувальної спроможності із застосуванням зубних протезів (штамповано-паяні незнімні протези; знімні пластинчаті протези суцільнолиті та пластмасові конструкції протезів за медичними показаннями у повному обсязі: ветеранам війни (учасникам бойових дій, інвалідам війни, учасникам війни), учасникам АТО, особам з інвалідністю I групи та II (якщо довічно) групи, особам, нагородженим знаком “Почесний донор України“, почесним громадянам міста Бровари, ветеранам праці (вік яких від 70-ти років та більше), особам, яким присвоєне почесне звання “Мати-героїня“, внутрішньо та тимчасово переміщеним особам, які тимчасово проживають на території Броварської міської територіальної громади на період воєнного стану, а також військовослужбовцям підрозділів Збройних Сил України, підрозділам територіальної оборони, добровольчим формуванням та іншим військовим, які виконують функції по захисту Броварської міської територіальної громади.</t>
  </si>
  <si>
    <t xml:space="preserve">Міський голова                                                                                                                                                    Ігор САПОЖКО</t>
  </si>
</sst>
</file>

<file path=xl/styles.xml><?xml version="1.0" encoding="utf-8"?>
<styleSheet xmlns="http://schemas.openxmlformats.org/spreadsheetml/2006/main">
  <fonts count="14">
    <font>
      <sz val="12"/>
      <color theme="1"/>
      <name val="Times New Roman"/>
      <family val="2"/>
      <charset val="204"/>
    </font>
    <font>
      <b/>
      <sz val="12"/>
      <color theme="1"/>
      <name val="Times New Roman"/>
      <family val="1"/>
      <charset val="204"/>
    </font>
    <font>
      <b/>
      <sz val="12"/>
      <name val="Times New Roman"/>
      <charset val="204"/>
    </font>
    <font>
      <b/>
      <sz val="11"/>
      <color theme="1"/>
      <name val="Times New Roman"/>
      <family val="1"/>
      <charset val="204"/>
    </font>
    <font>
      <sz val="11"/>
      <name val="Times New Roman"/>
      <charset val="204"/>
    </font>
    <font>
      <sz val="11"/>
      <color theme="1"/>
      <name val="Times New Roman"/>
      <family val="1"/>
      <charset val="204"/>
    </font>
    <font>
      <b/>
      <sz val="14"/>
      <color theme="1"/>
      <name val="Times New Roman"/>
      <family val="1"/>
      <charset val="204"/>
    </font>
    <font>
      <b/>
      <sz val="14"/>
      <name val="Times New Roman"/>
      <charset val="204"/>
    </font>
    <font>
      <b/>
      <sz val="11"/>
      <name val="Times New Roman"/>
      <charset val="204"/>
    </font>
    <font>
      <b/>
      <sz val="11"/>
      <color rgb="FF000000"/>
      <name val="Times New Roman"/>
      <family val="1"/>
      <charset val="204"/>
    </font>
    <font>
      <sz val="11"/>
      <color rgb="FF000000"/>
      <name val="Times New Roman"/>
      <family val="1"/>
      <charset val="204"/>
    </font>
    <font>
      <sz val="11"/>
      <color theme="1"/>
      <name val="Times New Roman"/>
      <charset val="204"/>
    </font>
    <font>
      <sz val="12"/>
      <name val="Times New Roman"/>
      <charset val="204"/>
    </font>
    <font>
      <sz val="11"/>
      <color theme="1"/>
      <name val="Calibri"/>
      <charset val="204"/>
    </font>
  </fonts>
  <fills count="9">
    <fill>
      <patternFill patternType="none"/>
    </fill>
    <fill>
      <patternFill patternType="gray125"/>
    </fill>
    <fill>
      <patternFill patternType="solid">
        <fgColor theme="0"/>
        <bgColor indexed="64"/>
      </patternFill>
    </fill>
    <fill>
      <patternFill patternType="solid">
        <fgColor theme="9" tint="0.399975585192419"/>
        <bgColor indexed="64"/>
      </patternFill>
    </fill>
    <fill>
      <patternFill patternType="solid">
        <fgColor theme="7" tint="0.399975585192419"/>
        <bgColor indexed="64"/>
      </patternFill>
    </fill>
    <fill>
      <patternFill patternType="solid">
        <fgColor rgb="FFFFCCCC"/>
        <bgColor indexed="64"/>
      </patternFill>
    </fill>
    <fill>
      <patternFill patternType="solid">
        <fgColor rgb="FFCCCCFF"/>
        <bgColor indexed="64"/>
      </patternFill>
    </fill>
    <fill>
      <patternFill patternType="solid">
        <fgColor rgb="FFCCECFF"/>
        <bgColor indexed="64"/>
      </patternFill>
    </fill>
    <fill>
      <patternFill patternType="solid">
        <fgColor theme="9" tint="0.799981688894314"/>
        <bgColor indexed="64"/>
      </patternFill>
    </fill>
  </fills>
  <borders count="36">
    <border/>
    <border>
      <bottom style="medium">
        <color indexed="64"/>
      </bottom>
    </border>
    <border>
      <left style="medium">
        <color indexed="64"/>
      </left>
      <right style="medium">
        <color indexed="64"/>
      </right>
      <top style="medium">
        <color indexed="64"/>
      </top>
    </border>
    <border>
      <right style="thin">
        <color indexed="64"/>
      </right>
      <top style="medium">
        <color indexed="64"/>
      </top>
    </border>
    <border>
      <left style="thin">
        <color indexed="64"/>
      </left>
      <top style="medium">
        <color indexed="64"/>
      </top>
    </border>
    <border>
      <top style="medium">
        <color indexed="64"/>
      </top>
    </border>
    <border>
      <right style="medium">
        <color indexed="64"/>
      </right>
      <top style="medium">
        <color indexed="64"/>
      </top>
    </border>
    <border>
      <left style="medium">
        <color indexed="64"/>
      </left>
      <right style="medium">
        <color indexed="64"/>
      </right>
    </border>
    <border>
      <right style="thin">
        <color indexed="64"/>
      </right>
    </border>
    <border>
      <left style="thin">
        <color indexed="64"/>
      </left>
      <top style="medium">
        <color indexed="64"/>
      </top>
      <bottom style="medium">
        <color indexed="64"/>
      </bottom>
    </border>
    <border>
      <right style="thin">
        <color indexed="64"/>
      </right>
      <top style="medium">
        <color indexed="64"/>
      </top>
      <bottom style="medium">
        <color indexed="64"/>
      </bottom>
    </border>
    <border>
      <right style="medium">
        <color indexed="64"/>
      </right>
      <top style="medium">
        <color indexed="64"/>
      </top>
      <bottom style="medium">
        <color indexed="64"/>
      </bottom>
    </border>
    <border>
      <left style="medium">
        <color indexed="64"/>
      </left>
      <right style="medium">
        <color indexed="64"/>
      </right>
      <bottom style="medium">
        <color indexed="64"/>
      </bottom>
    </border>
    <border>
      <right style="thin">
        <color indexed="64"/>
      </right>
      <bottom style="medium">
        <color indexed="64"/>
      </bottom>
    </border>
    <border>
      <left style="thin">
        <color indexed="64"/>
      </left>
      <right style="thin">
        <color indexed="64"/>
      </right>
      <top style="medium">
        <color indexed="64"/>
      </top>
    </border>
    <border>
      <left style="thin">
        <color indexed="64"/>
      </left>
      <right style="medium">
        <color indexed="64"/>
      </right>
      <top style="medium">
        <color indexed="64"/>
      </top>
    </border>
    <border>
      <left style="medium">
        <color indexed="64"/>
      </left>
      <top style="medium">
        <color indexed="64"/>
      </top>
      <bottom style="medium">
        <color indexed="64"/>
      </bottom>
    </border>
    <border>
      <left style="thin">
        <color indexed="64"/>
      </left>
      <right style="thin">
        <color indexed="64"/>
      </right>
      <top style="medium">
        <color indexed="64"/>
      </top>
      <bottom style="medium">
        <color indexed="64"/>
      </bottom>
    </border>
    <border>
      <top style="medium">
        <color indexed="64"/>
      </top>
      <bottom style="medium">
        <color indexed="64"/>
      </bottom>
    </border>
    <border>
      <left style="medium">
        <color indexed="64"/>
      </left>
      <bottom style="thin">
        <color indexed="64"/>
      </bottom>
    </border>
    <border>
      <left style="thin">
        <color indexed="64"/>
      </left>
      <right style="thin">
        <color indexed="64"/>
      </right>
      <bottom style="thin">
        <color indexed="64"/>
      </bottom>
    </border>
    <border>
      <left style="medium">
        <color indexed="64"/>
      </left>
      <top style="thin">
        <color indexed="64"/>
      </top>
      <bottom style="thin">
        <color indexed="64"/>
      </bottom>
    </border>
    <border>
      <left style="thin">
        <color indexed="64"/>
      </left>
      <right style="thin">
        <color indexed="64"/>
      </right>
      <top style="thin">
        <color indexed="64"/>
      </top>
      <bottom style="thin">
        <color indexed="64"/>
      </bottom>
    </border>
    <border>
      <left style="medium">
        <color indexed="64"/>
      </left>
      <top style="thin">
        <color indexed="64"/>
      </top>
    </border>
    <border>
      <left style="thin">
        <color indexed="64"/>
      </left>
      <right style="thin">
        <color indexed="64"/>
      </right>
      <top style="thin">
        <color indexed="64"/>
      </top>
    </border>
    <border>
      <left style="thin">
        <color indexed="64"/>
      </left>
      <right style="medium">
        <color indexed="64"/>
      </right>
      <bottom style="thin">
        <color indexed="64"/>
      </bottom>
    </border>
    <border>
      <left style="thin">
        <color indexed="64"/>
      </left>
      <right style="thin">
        <color indexed="64"/>
      </right>
    </border>
    <border>
      <left style="thin">
        <color indexed="64"/>
      </left>
      <right style="medium">
        <color indexed="64"/>
      </right>
    </border>
    <border>
      <left style="medium">
        <color indexed="64"/>
      </left>
      <bottom style="medium">
        <color indexed="64"/>
      </bottom>
    </border>
    <border>
      <left style="thin">
        <color indexed="64"/>
      </left>
      <right style="thin">
        <color indexed="64"/>
      </right>
      <bottom style="medium">
        <color indexed="64"/>
      </bottom>
    </border>
    <border>
      <left style="medium">
        <color indexed="64"/>
      </left>
    </border>
    <border>
      <left style="thin">
        <color indexed="64"/>
      </left>
      <right style="medium">
        <color indexed="64"/>
      </right>
      <top style="thin">
        <color indexed="64"/>
      </top>
    </border>
    <border>
      <left style="thin">
        <color indexed="64"/>
      </left>
      <right style="medium">
        <color indexed="64"/>
      </right>
      <top style="medium">
        <color indexed="64"/>
      </top>
      <bottom style="medium">
        <color indexed="64"/>
      </bottom>
    </border>
    <border>
      <left style="medium">
        <color indexed="64"/>
      </left>
      <right style="thin">
        <color indexed="64"/>
      </right>
    </border>
    <border>
      <left style="medium">
        <color indexed="64"/>
      </left>
      <right style="thin">
        <color indexed="64"/>
      </right>
      <top style="thin">
        <color indexed="64"/>
      </top>
    </border>
    <border>
      <left style="thin">
        <color indexed="64"/>
      </left>
      <right style="medium">
        <color indexed="64"/>
      </right>
      <top style="thin">
        <color indexed="64"/>
      </top>
      <bottom style="thin">
        <color indexed="64"/>
      </bottom>
    </border>
  </borders>
  <cellStyleXfs count="1">
    <xf numFmtId="0" fontId="0" fillId="0" borderId="0"/>
  </cellStyleXfs>
  <cellXfs count="139">
    <xf numFmtId="0" fontId="0" fillId="0" borderId="0" xfId="0"/>
    <xf numFmtId="0" fontId="1" fillId="0" borderId="0" xfId="0" applyFont="1" applyAlignment="1">
      <alignment horizontal="right" vertical="center"/>
    </xf>
    <xf numFmtId="0" fontId="2" fillId="0" borderId="0" xfId="0" applyFont="1" applyFill="1" applyAlignment="1">
      <alignment horizontal="right" vertical="center"/>
    </xf>
    <xf numFmtId="0" fontId="1" fillId="0" borderId="0" xfId="0" applyFont="1" applyBorder="1" applyAlignment="1">
      <alignment horizontal="right" wrapText="1"/>
    </xf>
    <xf numFmtId="0" fontId="1" fillId="0" borderId="0" xfId="0" applyFont="1" applyBorder="1" applyAlignment="1">
      <alignment horizontal="center" vertical="top" wrapText="1"/>
    </xf>
    <xf numFmtId="0" fontId="2" fillId="0" borderId="0" xfId="0" applyFont="1" applyFill="1" applyBorder="1" applyAlignment="1">
      <alignment horizontal="right" wrapText="1"/>
    </xf>
    <xf numFmtId="0" fontId="1" fillId="2" borderId="0" xfId="0" applyFont="1" applyFill="1" applyBorder="1" applyAlignment="1">
      <alignment horizontal="right" wrapText="1"/>
    </xf>
    <xf numFmtId="0" fontId="3" fillId="0" borderId="0" xfId="0" applyFont="1" applyBorder="1" applyAlignment="1">
      <alignment horizontal="right" wrapText="1"/>
    </xf>
    <xf numFmtId="0" fontId="4" fillId="0" borderId="0" xfId="0" applyFont="1" applyFill="1" applyBorder="1" applyAlignment="1">
      <alignment horizontal="center" wrapText="1"/>
    </xf>
    <xf numFmtId="0" fontId="5" fillId="2" borderId="0" xfId="0" applyFont="1" applyFill="1" applyBorder="1" applyAlignment="1">
      <alignment horizontal="center" wrapText="1"/>
    </xf>
    <xf numFmtId="0" fontId="6" fillId="0" borderId="1" xfId="0" applyFont="1" applyBorder="1" applyAlignment="1">
      <alignment horizontal="center" wrapText="1"/>
    </xf>
    <xf numFmtId="0" fontId="7" fillId="0" borderId="0" xfId="0" applyFont="1" applyFill="1" applyBorder="1" applyAlignment="1">
      <alignment horizontal="center" wrapText="1"/>
    </xf>
    <xf numFmtId="0" fontId="6" fillId="2" borderId="0" xfId="0" applyFont="1" applyFill="1" applyBorder="1" applyAlignment="1">
      <alignment horizontal="center" wrapText="1"/>
    </xf>
    <xf numFmtId="0" fontId="3" fillId="3" borderId="2" xfId="0" applyFont="1" applyFill="1" applyBorder="1" applyAlignment="1">
      <alignment horizontal="center" vertical="center"/>
    </xf>
    <xf numFmtId="0" fontId="3" fillId="3" borderId="3" xfId="0" applyFont="1" applyFill="1" applyBorder="1" applyAlignment="1">
      <alignment horizontal="center" vertical="center"/>
    </xf>
    <xf numFmtId="0" fontId="3" fillId="3" borderId="4" xfId="0" applyFont="1" applyFill="1" applyBorder="1" applyAlignment="1">
      <alignment horizontal="center" wrapText="1"/>
    </xf>
    <xf numFmtId="0" fontId="3" fillId="3" borderId="5" xfId="0" applyFont="1" applyFill="1" applyBorder="1" applyAlignment="1">
      <alignment horizontal="center" wrapText="1"/>
    </xf>
    <xf numFmtId="0" fontId="3" fillId="3" borderId="6" xfId="0" applyFont="1" applyFill="1" applyBorder="1" applyAlignment="1">
      <alignment horizontal="center" wrapText="1"/>
    </xf>
    <xf numFmtId="0" fontId="8" fillId="0" borderId="0" xfId="0" applyFont="1" applyFill="1" applyBorder="1" applyAlignment="1">
      <alignment horizontal="center" wrapText="1"/>
    </xf>
    <xf numFmtId="0" fontId="3" fillId="2" borderId="0" xfId="0" applyFont="1" applyFill="1" applyBorder="1" applyAlignment="1">
      <alignment horizontal="center" wrapText="1"/>
    </xf>
    <xf numFmtId="0" fontId="3" fillId="3" borderId="7" xfId="0" applyFont="1" applyFill="1" applyBorder="1" applyAlignment="1">
      <alignment horizontal="center" vertical="center"/>
    </xf>
    <xf numFmtId="0" fontId="0" fillId="3" borderId="8" xfId="0" applyFill="1" applyBorder="1" applyAlignment="1">
      <alignment horizontal="center" vertical="center"/>
    </xf>
    <xf numFmtId="0" fontId="9" fillId="3" borderId="9" xfId="0" applyFont="1" applyFill="1" applyBorder="1" applyAlignment="1">
      <alignment horizontal="center" vertical="center" wrapText="1"/>
    </xf>
    <xf numFmtId="0" fontId="9" fillId="3" borderId="10" xfId="0" applyFont="1" applyFill="1" applyBorder="1" applyAlignment="1">
      <alignment horizontal="center" vertical="center" wrapText="1"/>
    </xf>
    <xf numFmtId="0" fontId="9" fillId="3" borderId="11" xfId="0" applyFont="1" applyFill="1" applyBorder="1" applyAlignment="1">
      <alignment horizontal="center" vertical="center" wrapText="1"/>
    </xf>
    <xf numFmtId="0" fontId="8" fillId="0" borderId="0" xfId="0" applyFont="1" applyFill="1" applyBorder="1" applyAlignment="1">
      <alignment horizontal="center" vertical="center" wrapText="1"/>
    </xf>
    <xf numFmtId="0" fontId="9" fillId="2" borderId="0" xfId="0" applyFont="1" applyFill="1" applyBorder="1" applyAlignment="1">
      <alignment horizontal="center" vertical="center" wrapText="1"/>
    </xf>
    <xf numFmtId="0" fontId="3" fillId="3" borderId="12" xfId="0" applyFont="1" applyFill="1" applyBorder="1" applyAlignment="1">
      <alignment horizontal="center" vertical="center"/>
    </xf>
    <xf numFmtId="0" fontId="0" fillId="3" borderId="13" xfId="0" applyFill="1" applyBorder="1" applyAlignment="1">
      <alignment horizontal="center" vertical="center"/>
    </xf>
    <xf numFmtId="0" fontId="3" fillId="3" borderId="14" xfId="0" applyFont="1" applyFill="1" applyBorder="1" applyAlignment="1">
      <alignment horizontal="justify" vertical="center" wrapText="1"/>
    </xf>
    <xf numFmtId="0" fontId="3" fillId="3" borderId="15" xfId="0" applyFont="1" applyFill="1" applyBorder="1" applyAlignment="1">
      <alignment horizontal="justify" vertical="center" wrapText="1"/>
    </xf>
    <xf numFmtId="0" fontId="8" fillId="0" borderId="0" xfId="0" applyFont="1" applyFill="1" applyBorder="1" applyAlignment="1">
      <alignment horizontal="justify" vertical="center" wrapText="1"/>
    </xf>
    <xf numFmtId="0" fontId="3" fillId="2" borderId="0" xfId="0" applyFont="1" applyFill="1" applyBorder="1" applyAlignment="1">
      <alignment horizontal="justify" vertical="center" wrapText="1"/>
    </xf>
    <xf numFmtId="0" fontId="3" fillId="4" borderId="16" xfId="0" applyFont="1" applyFill="1" applyBorder="1" applyAlignment="1"/>
    <xf numFmtId="0" fontId="3" fillId="4" borderId="10" xfId="0" applyFont="1" applyFill="1" applyBorder="1" applyAlignment="1"/>
    <xf numFmtId="3" fontId="3" fillId="4" borderId="17" xfId="0" applyNumberFormat="1" applyFont="1" applyFill="1" applyBorder="1" applyAlignment="1">
      <alignment vertical="center" wrapText="1"/>
    </xf>
    <xf numFmtId="3" fontId="8" fillId="0" borderId="0" xfId="0" applyNumberFormat="1" applyFont="1" applyFill="1" applyBorder="1" applyAlignment="1">
      <alignment horizontal="justify" vertical="center" wrapText="1"/>
    </xf>
    <xf numFmtId="3" fontId="3" fillId="2" borderId="0" xfId="0" applyNumberFormat="1" applyFont="1" applyFill="1" applyBorder="1" applyAlignment="1">
      <alignment horizontal="justify" vertical="center" wrapText="1"/>
    </xf>
    <xf numFmtId="0" fontId="9" fillId="5" borderId="16" xfId="0" applyFont="1" applyFill="1" applyBorder="1" applyAlignment="1">
      <alignment vertical="center" wrapText="1"/>
    </xf>
    <xf numFmtId="0" fontId="9" fillId="5" borderId="18" xfId="0" applyFont="1" applyFill="1" applyBorder="1" applyAlignment="1">
      <alignment vertical="center" wrapText="1"/>
    </xf>
    <xf numFmtId="0" fontId="9" fillId="5" borderId="11" xfId="0" applyFont="1" applyFill="1" applyBorder="1" applyAlignment="1">
      <alignment vertical="center" wrapText="1"/>
    </xf>
    <xf numFmtId="0" fontId="8" fillId="0" borderId="0" xfId="0" applyFont="1" applyFill="1" applyBorder="1" applyAlignment="1">
      <alignment horizontal="left" vertical="center" wrapText="1"/>
    </xf>
    <xf numFmtId="0" fontId="9" fillId="2" borderId="0" xfId="0" applyFont="1" applyFill="1" applyBorder="1" applyAlignment="1">
      <alignment horizontal="left" vertical="center" wrapText="1"/>
    </xf>
    <xf numFmtId="0" fontId="9" fillId="6" borderId="16" xfId="0" applyFont="1" applyFill="1" applyBorder="1" applyAlignment="1">
      <alignment vertical="center" wrapText="1"/>
    </xf>
    <xf numFmtId="0" fontId="9" fillId="6" borderId="11" xfId="0" applyFont="1" applyFill="1" applyBorder="1" applyAlignment="1">
      <alignment vertical="center" wrapText="1"/>
    </xf>
    <xf numFmtId="3" fontId="9" fillId="6" borderId="10" xfId="0" applyNumberFormat="1" applyFont="1" applyFill="1" applyBorder="1" applyAlignment="1">
      <alignment vertical="center" wrapText="1"/>
    </xf>
    <xf numFmtId="3" fontId="9" fillId="6" borderId="11" xfId="0" applyNumberFormat="1" applyFont="1" applyFill="1" applyBorder="1" applyAlignment="1">
      <alignment vertical="center" wrapText="1"/>
    </xf>
    <xf numFmtId="3" fontId="8" fillId="0" borderId="0" xfId="0" applyNumberFormat="1" applyFont="1" applyFill="1" applyBorder="1" applyAlignment="1">
      <alignment horizontal="center" vertical="center" wrapText="1"/>
    </xf>
    <xf numFmtId="3" fontId="9" fillId="2" borderId="0" xfId="0" applyNumberFormat="1" applyFont="1" applyFill="1" applyBorder="1" applyAlignment="1">
      <alignment horizontal="center" vertical="center" wrapText="1"/>
    </xf>
    <xf numFmtId="0" fontId="1" fillId="7" borderId="16" xfId="0" applyFont="1" applyFill="1" applyBorder="1" applyAlignment="1"/>
    <xf numFmtId="0" fontId="9" fillId="7" borderId="17" xfId="0" applyFont="1" applyFill="1" applyBorder="1" applyAlignment="1">
      <alignment vertical="center" wrapText="1"/>
    </xf>
    <xf numFmtId="3" fontId="9" fillId="7" borderId="10" xfId="0" applyNumberFormat="1" applyFont="1" applyFill="1" applyBorder="1" applyAlignment="1">
      <alignment vertical="center" wrapText="1"/>
    </xf>
    <xf numFmtId="3" fontId="9" fillId="7" borderId="11" xfId="0" applyNumberFormat="1" applyFont="1" applyFill="1" applyBorder="1" applyAlignment="1">
      <alignment vertical="center" wrapText="1"/>
    </xf>
    <xf numFmtId="14" fontId="0" fillId="0" borderId="19" xfId="0" applyNumberFormat="1" applyBorder="1" applyAlignment="1"/>
    <xf numFmtId="0" fontId="10" fillId="0" borderId="20" xfId="0" applyFont="1" applyBorder="1" applyAlignment="1">
      <alignment vertical="center" wrapText="1"/>
    </xf>
    <xf numFmtId="3" fontId="10" fillId="0" borderId="10" xfId="0" applyNumberFormat="1" applyFont="1" applyFill="1" applyBorder="1" applyAlignment="1">
      <alignment vertical="center" wrapText="1"/>
    </xf>
    <xf numFmtId="3" fontId="10" fillId="0" borderId="11" xfId="0" applyNumberFormat="1" applyFont="1" applyFill="1" applyBorder="1" applyAlignment="1">
      <alignment vertical="center" wrapText="1"/>
    </xf>
    <xf numFmtId="3" fontId="4" fillId="0" borderId="0" xfId="0" applyNumberFormat="1" applyFont="1" applyFill="1" applyBorder="1" applyAlignment="1">
      <alignment horizontal="center" vertical="center" wrapText="1"/>
    </xf>
    <xf numFmtId="3" fontId="10" fillId="2" borderId="0" xfId="0" applyNumberFormat="1" applyFont="1" applyFill="1" applyBorder="1" applyAlignment="1">
      <alignment horizontal="center" vertical="center" wrapText="1"/>
    </xf>
    <xf numFmtId="0" fontId="0" fillId="0" borderId="21" xfId="0" applyBorder="1" applyAlignment="1"/>
    <xf numFmtId="0" fontId="10" fillId="0" borderId="22" xfId="0" applyFont="1" applyBorder="1" applyAlignment="1">
      <alignment vertical="center" wrapText="1"/>
    </xf>
    <xf numFmtId="14" fontId="0" fillId="0" borderId="21" xfId="0" applyNumberFormat="1" applyBorder="1" applyAlignment="1"/>
    <xf numFmtId="0" fontId="0" fillId="0" borderId="23" xfId="0" applyBorder="1" applyAlignment="1"/>
    <xf numFmtId="0" fontId="10" fillId="0" borderId="24" xfId="0" applyFont="1" applyBorder="1" applyAlignment="1">
      <alignment vertical="center" wrapText="1"/>
    </xf>
    <xf numFmtId="0" fontId="0" fillId="0" borderId="19" xfId="0" applyBorder="1" applyAlignment="1"/>
    <xf numFmtId="3" fontId="11" fillId="0" borderId="20" xfId="0" applyNumberFormat="1" applyFont="1" applyBorder="1" applyAlignment="1"/>
    <xf numFmtId="3" fontId="0" fillId="0" borderId="20" xfId="0" applyNumberFormat="1" applyBorder="1" applyAlignment="1"/>
    <xf numFmtId="3" fontId="0" fillId="0" borderId="25" xfId="0" applyNumberFormat="1" applyBorder="1" applyAlignment="1"/>
    <xf numFmtId="3" fontId="12" fillId="0" borderId="0" xfId="0" applyNumberFormat="1" applyFont="1" applyFill="1" applyBorder="1"/>
    <xf numFmtId="3" fontId="0" fillId="2" borderId="0" xfId="0" applyNumberFormat="1" applyFill="1" applyBorder="1"/>
    <xf numFmtId="3" fontId="11" fillId="0" borderId="22" xfId="0" applyNumberFormat="1" applyFont="1" applyBorder="1" applyAlignment="1"/>
    <xf numFmtId="3" fontId="0" fillId="0" borderId="22" xfId="0" applyNumberFormat="1" applyBorder="1" applyAlignment="1"/>
    <xf numFmtId="3" fontId="11" fillId="0" borderId="26" xfId="0" applyNumberFormat="1" applyFont="1" applyBorder="1" applyAlignment="1"/>
    <xf numFmtId="3" fontId="0" fillId="0" borderId="24" xfId="0" applyNumberFormat="1" applyBorder="1" applyAlignment="1"/>
    <xf numFmtId="3" fontId="0" fillId="0" borderId="26" xfId="0" applyNumberFormat="1" applyBorder="1" applyAlignment="1"/>
    <xf numFmtId="3" fontId="0" fillId="0" borderId="27" xfId="0" applyNumberFormat="1" applyBorder="1" applyAlignment="1"/>
    <xf numFmtId="14" fontId="0" fillId="0" borderId="22" xfId="0" applyNumberFormat="1" applyBorder="1" applyAlignment="1"/>
    <xf numFmtId="0" fontId="1" fillId="7" borderId="28" xfId="0" applyFont="1" applyFill="1" applyBorder="1" applyAlignment="1"/>
    <xf numFmtId="0" fontId="9" fillId="7" borderId="29" xfId="0" applyFont="1" applyFill="1" applyBorder="1" applyAlignment="1">
      <alignment vertical="center" wrapText="1"/>
    </xf>
    <xf numFmtId="3" fontId="11" fillId="7" borderId="29" xfId="0" applyNumberFormat="1" applyFont="1" applyFill="1" applyBorder="1" applyAlignment="1"/>
    <xf numFmtId="3" fontId="4" fillId="0" borderId="0" xfId="0" applyNumberFormat="1" applyFont="1" applyFill="1" applyBorder="1" applyAlignment="1">
      <alignment horizontal="center"/>
    </xf>
    <xf numFmtId="3" fontId="11" fillId="2" borderId="0" xfId="0" applyNumberFormat="1" applyFont="1" applyFill="1" applyBorder="1" applyAlignment="1">
      <alignment horizontal="center"/>
    </xf>
    <xf numFmtId="0" fontId="0" fillId="8" borderId="0" xfId="0" applyFill="1"/>
    <xf numFmtId="0" fontId="0" fillId="0" borderId="30" xfId="0" applyBorder="1" applyAlignment="1"/>
    <xf numFmtId="0" fontId="10" fillId="0" borderId="26" xfId="0" applyFont="1" applyBorder="1" applyAlignment="1">
      <alignment vertical="center" wrapText="1"/>
    </xf>
    <xf numFmtId="3" fontId="11" fillId="0" borderId="24" xfId="0" applyNumberFormat="1" applyFont="1" applyBorder="1" applyAlignment="1"/>
    <xf numFmtId="3" fontId="0" fillId="0" borderId="31" xfId="0" applyNumberFormat="1" applyBorder="1" applyAlignment="1"/>
    <xf numFmtId="0" fontId="9" fillId="6" borderId="10" xfId="0" applyFont="1" applyFill="1" applyBorder="1" applyAlignment="1">
      <alignment vertical="center" wrapText="1"/>
    </xf>
    <xf numFmtId="3" fontId="9" fillId="6" borderId="17" xfId="0" applyNumberFormat="1" applyFont="1" applyFill="1" applyBorder="1" applyAlignment="1">
      <alignment vertical="center" wrapText="1"/>
    </xf>
    <xf numFmtId="3" fontId="9" fillId="6" borderId="32" xfId="0" applyNumberFormat="1" applyFont="1" applyFill="1" applyBorder="1" applyAlignment="1">
      <alignment vertical="center" wrapText="1"/>
    </xf>
    <xf numFmtId="3" fontId="8" fillId="0" borderId="0" xfId="0" applyNumberFormat="1" applyFont="1" applyFill="1" applyBorder="1" applyAlignment="1">
      <alignment vertical="center" wrapText="1"/>
    </xf>
    <xf numFmtId="3" fontId="9" fillId="2" borderId="0" xfId="0" applyNumberFormat="1" applyFont="1" applyFill="1" applyBorder="1" applyAlignment="1">
      <alignment vertical="center" wrapText="1"/>
    </xf>
    <xf numFmtId="3" fontId="9" fillId="7" borderId="17" xfId="0" applyNumberFormat="1" applyFont="1" applyFill="1" applyBorder="1" applyAlignment="1">
      <alignment vertical="center" wrapText="1"/>
    </xf>
    <xf numFmtId="3" fontId="9" fillId="7" borderId="32" xfId="0" applyNumberFormat="1" applyFont="1" applyFill="1" applyBorder="1" applyAlignment="1">
      <alignment vertical="center" wrapText="1"/>
    </xf>
    <xf numFmtId="0" fontId="0" fillId="0" borderId="33" xfId="0" applyBorder="1" applyAlignment="1"/>
    <xf numFmtId="3" fontId="10" fillId="0" borderId="26" xfId="0" applyNumberFormat="1" applyFont="1" applyBorder="1" applyAlignment="1">
      <alignment vertical="center" wrapText="1"/>
    </xf>
    <xf numFmtId="3" fontId="10" fillId="0" borderId="20" xfId="0" applyNumberFormat="1" applyFont="1" applyBorder="1" applyAlignment="1">
      <alignment vertical="center" wrapText="1"/>
    </xf>
    <xf numFmtId="3" fontId="5" fillId="0" borderId="20" xfId="0" applyNumberFormat="1" applyFont="1" applyBorder="1" applyAlignment="1">
      <alignment vertical="center"/>
    </xf>
    <xf numFmtId="3" fontId="5" fillId="0" borderId="25" xfId="0" applyNumberFormat="1" applyFont="1" applyBorder="1" applyAlignment="1">
      <alignment vertical="center"/>
    </xf>
    <xf numFmtId="3" fontId="4" fillId="0" borderId="0" xfId="0" applyNumberFormat="1" applyFont="1" applyFill="1" applyBorder="1" applyAlignment="1">
      <alignment vertical="center"/>
    </xf>
    <xf numFmtId="3" fontId="5" fillId="2" borderId="0" xfId="0" applyNumberFormat="1" applyFont="1" applyFill="1" applyBorder="1" applyAlignment="1">
      <alignment vertical="center"/>
    </xf>
    <xf numFmtId="0" fontId="0" fillId="0" borderId="34" xfId="0" applyBorder="1" applyAlignment="1"/>
    <xf numFmtId="3" fontId="10" fillId="0" borderId="22" xfId="0" applyNumberFormat="1" applyFont="1" applyBorder="1" applyAlignment="1">
      <alignment vertical="center" wrapText="1"/>
    </xf>
    <xf numFmtId="3" fontId="5" fillId="0" borderId="22" xfId="0" applyNumberFormat="1" applyFont="1" applyBorder="1" applyAlignment="1">
      <alignment vertical="center" wrapText="1"/>
    </xf>
    <xf numFmtId="3" fontId="5" fillId="0" borderId="22" xfId="0" applyNumberFormat="1" applyFont="1" applyBorder="1" applyAlignment="1">
      <alignment vertical="center"/>
    </xf>
    <xf numFmtId="3" fontId="5" fillId="0" borderId="35" xfId="0" applyNumberFormat="1" applyFont="1" applyBorder="1" applyAlignment="1">
      <alignment vertical="center"/>
    </xf>
    <xf numFmtId="0" fontId="5" fillId="0" borderId="24" xfId="0" applyFont="1" applyBorder="1" applyAlignment="1">
      <alignment vertical="center" wrapText="1"/>
    </xf>
    <xf numFmtId="3" fontId="10" fillId="0" borderId="24" xfId="0" applyNumberFormat="1" applyFont="1" applyBorder="1" applyAlignment="1">
      <alignment vertical="center" wrapText="1"/>
    </xf>
    <xf numFmtId="3" fontId="5" fillId="0" borderId="24" xfId="0" applyNumberFormat="1" applyFont="1" applyBorder="1" applyAlignment="1">
      <alignment vertical="center"/>
    </xf>
    <xf numFmtId="3" fontId="5" fillId="0" borderId="31" xfId="0" applyNumberFormat="1" applyFont="1" applyBorder="1" applyAlignment="1">
      <alignment vertical="center"/>
    </xf>
    <xf numFmtId="3" fontId="10" fillId="7" borderId="17" xfId="0" applyNumberFormat="1" applyFont="1" applyFill="1" applyBorder="1" applyAlignment="1">
      <alignment vertical="center" wrapText="1"/>
    </xf>
    <xf numFmtId="3" fontId="10" fillId="7" borderId="32" xfId="0" applyNumberFormat="1" applyFont="1" applyFill="1" applyBorder="1" applyAlignment="1">
      <alignment vertical="center" wrapText="1"/>
    </xf>
    <xf numFmtId="3" fontId="4" fillId="0" borderId="0" xfId="0" applyNumberFormat="1" applyFont="1" applyFill="1" applyBorder="1" applyAlignment="1">
      <alignment vertical="center" wrapText="1"/>
    </xf>
    <xf numFmtId="3" fontId="10" fillId="2" borderId="0" xfId="0" applyNumberFormat="1" applyFont="1" applyFill="1" applyBorder="1" applyAlignment="1">
      <alignment vertical="center" wrapText="1"/>
    </xf>
    <xf numFmtId="0" fontId="5" fillId="0" borderId="20" xfId="0" applyFont="1" applyBorder="1" applyAlignment="1">
      <alignment vertical="center" wrapText="1"/>
    </xf>
    <xf numFmtId="3" fontId="5" fillId="0" borderId="24" xfId="0" applyNumberFormat="1" applyFont="1" applyBorder="1" applyAlignment="1">
      <alignment vertical="center" wrapText="1"/>
    </xf>
    <xf numFmtId="3" fontId="11" fillId="0" borderId="20" xfId="0" applyNumberFormat="1" applyFont="1" applyBorder="1" applyAlignment="1">
      <alignment vertical="center"/>
    </xf>
    <xf numFmtId="3" fontId="11" fillId="0" borderId="25" xfId="0" applyNumberFormat="1" applyFont="1" applyBorder="1" applyAlignment="1">
      <alignment vertical="center"/>
    </xf>
    <xf numFmtId="3" fontId="11" fillId="2" borderId="0" xfId="0" applyNumberFormat="1" applyFont="1" applyFill="1" applyBorder="1" applyAlignment="1">
      <alignment vertical="center"/>
    </xf>
    <xf numFmtId="0" fontId="5" fillId="0" borderId="22" xfId="0" applyFont="1" applyBorder="1" applyAlignment="1">
      <alignment vertical="center" wrapText="1"/>
    </xf>
    <xf numFmtId="3" fontId="13" fillId="0" borderId="22" xfId="0" applyNumberFormat="1" applyFont="1" applyBorder="1" applyAlignment="1">
      <alignment vertical="center" wrapText="1"/>
    </xf>
    <xf numFmtId="3" fontId="11" fillId="0" borderId="22" xfId="0" applyNumberFormat="1" applyFont="1" applyBorder="1" applyAlignment="1">
      <alignment vertical="center"/>
    </xf>
    <xf numFmtId="3" fontId="11" fillId="0" borderId="35" xfId="0" applyNumberFormat="1" applyFont="1" applyBorder="1" applyAlignment="1">
      <alignment vertical="center"/>
    </xf>
    <xf numFmtId="3" fontId="13" fillId="0" borderId="24" xfId="0" applyNumberFormat="1" applyFont="1" applyBorder="1" applyAlignment="1">
      <alignment vertical="center" wrapText="1"/>
    </xf>
    <xf numFmtId="3" fontId="11" fillId="0" borderId="24" xfId="0" applyNumberFormat="1" applyFont="1" applyBorder="1" applyAlignment="1">
      <alignment vertical="center"/>
    </xf>
    <xf numFmtId="3" fontId="11" fillId="0" borderId="31" xfId="0" applyNumberFormat="1" applyFont="1" applyBorder="1" applyAlignment="1">
      <alignment vertical="center"/>
    </xf>
    <xf numFmtId="0" fontId="1" fillId="7" borderId="16" xfId="0" applyFont="1" applyFill="1" applyBorder="1"/>
    <xf numFmtId="0" fontId="3" fillId="7" borderId="17" xfId="0" applyFont="1" applyFill="1" applyBorder="1" applyAlignment="1">
      <alignment vertical="center" wrapText="1"/>
    </xf>
    <xf numFmtId="0" fontId="10" fillId="7" borderId="17" xfId="0" applyFont="1" applyFill="1" applyBorder="1" applyAlignment="1">
      <alignment horizontal="right" vertical="center" wrapText="1"/>
    </xf>
    <xf numFmtId="0" fontId="10" fillId="7" borderId="17" xfId="0" applyFont="1" applyFill="1" applyBorder="1" applyAlignment="1">
      <alignment vertical="center" wrapText="1"/>
    </xf>
    <xf numFmtId="0" fontId="0" fillId="7" borderId="17" xfId="0" applyFill="1" applyBorder="1"/>
    <xf numFmtId="0" fontId="0" fillId="7" borderId="32" xfId="0" applyFill="1" applyBorder="1"/>
    <xf numFmtId="0" fontId="12" fillId="0" borderId="0" xfId="0" applyFont="1" applyFill="1" applyBorder="1"/>
    <xf numFmtId="0" fontId="0" fillId="2" borderId="0" xfId="0" applyFill="1" applyBorder="1"/>
    <xf numFmtId="0" fontId="3" fillId="0" borderId="0" xfId="0" applyFont="1" applyAlignment="1">
      <alignment horizontal="right" vertical="center" indent="2"/>
    </xf>
    <xf numFmtId="0" fontId="11" fillId="0" borderId="0" xfId="0" applyFont="1"/>
    <xf numFmtId="0" fontId="12" fillId="0" borderId="0" xfId="0" applyFont="1" applyFill="1"/>
    <xf numFmtId="0" fontId="6" fillId="0" borderId="0" xfId="0" applyFont="1" applyAlignment="1">
      <alignment horizontal="center"/>
    </xf>
    <xf numFmtId="0" fontId="7" fillId="0" borderId="0" xfId="0" applyFont="1" applyFill="1" applyAlignment="1">
      <alignment horizontal="center"/>
    </xf>
  </cellXfs>
  <cellStyles count="1">
    <cellStyle name="Normal" xfId="0" builtinId="0"/>
  </cellStyles>
  <dxfs count="0"/>
  <tableStyles count="0" defaultTableStyle="TableStyleMedium2" defaultPivotStyle="PivotStyleLight16"/>
  <colors>
    <mruColors>
      <color rgb="FFCCCCFF"/>
      <color rgb="FFFFCCCC"/>
      <color rgb="FFCCECFF"/>
      <color rgb="FFCCFF66"/>
      <color rgb="FF00FF00"/>
      <color rgb="FFFF99CC"/>
    </mruColors>
  </colors>
</styleSheet>
</file>

<file path=xl/_rels/workbook.xml.rels>&#65279;<?xml version="1.0" encoding="utf-8"?><Relationships xmlns="http://schemas.openxmlformats.org/package/2006/relationships"><Relationship Id="rId1" Type="http://schemas.openxmlformats.org/officeDocument/2006/relationships/worksheet" Target="worksheets/sheet1.xml" /><Relationship Id="rId2" Type="http://schemas.openxmlformats.org/officeDocument/2006/relationships/styles" Target="styles.xml" /><Relationship Id="rId3" Type="http://schemas.openxmlformats.org/officeDocument/2006/relationships/theme" Target="theme/theme1.xml" /><Relationship Id="rId4" Type="http://schemas.openxmlformats.org/officeDocument/2006/relationships/calcChain" Target="calcChain.xml" /><Relationship Id="rId5" Type="http://schemas.openxmlformats.org/officeDocument/2006/relationships/sharedStrings" Target="sharedStrings.xml" /></Relationships>
</file>

<file path=xl/theme/theme1.xml><?xml version="1.0" encoding="utf-8"?>
<a:theme xmlns:a="http://schemas.openxmlformats.org/drawingml/2006/main" name="Тема Office">
  <a:themeElements>
    <a:clrScheme name="Стандартная">
      <a:dk1>
        <a:sysClr val="windowText"/>
      </a:dk1>
      <a:lt1>
        <a:sysClr val="window"/>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Стандартная">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tileRect/>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tileRect/>
        </a:gradFill>
      </a:fillStyleLst>
      <a:lnStyleLst>
        <a:ln w="6350" cmpd="sng" algn="ctr">
          <a:solidFill>
            <a:schemeClr val="phClr"/>
          </a:solidFill>
          <a:prstDash val="solid"/>
          <a:miter lim="800000"/>
        </a:ln>
        <a:ln w="12700" cmpd="sng" algn="ctr">
          <a:solidFill>
            <a:schemeClr val="phClr"/>
          </a:solidFill>
          <a:prstDash val="solid"/>
          <a:miter lim="800000"/>
        </a:ln>
        <a:ln w="19050"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tileRect/>
        </a:gradFill>
      </a:bgFillStyleLst>
    </a:fmtScheme>
  </a:themeElements>
</a:theme>
</file>

<file path=xl/worksheets/_rels/sheet1.xml.rels>&#65279;<?xml version="1.0" encoding="utf-8"?><Relationships xmlns="http://schemas.openxmlformats.org/package/2006/relationships"><Relationship Id="rId1" Type="http://schemas.openxmlformats.org/officeDocument/2006/relationships/printerSettings" Target="../printerSettings/printerSettings1.bin" /></Relationships>
</file>

<file path=xl/worksheets/sheet1.xml><?xml version="1.0" encoding="utf-8"?>
<worksheet xmlns:r="http://schemas.openxmlformats.org/officeDocument/2006/relationships" xmlns="http://schemas.openxmlformats.org/spreadsheetml/2006/main">
  <sheetPr>
    <pageSetUpPr fitToPage="1"/>
  </sheetPr>
  <sheetViews>
    <sheetView tabSelected="1" zoomScaleSheetLayoutView="100" zoomScalePageLayoutView="75" workbookViewId="0" topLeftCell="B1">
      <selection activeCell="O4" sqref="O4"/>
    </sheetView>
  </sheetViews>
  <sheetFormatPr defaultRowHeight="15.75"/>
  <cols>
    <col min="1" max="1" width="9.003906" customWidth="1"/>
    <col min="2" max="2" width="12.125" customWidth="1"/>
    <col min="3" max="3" width="7.753906" customWidth="1"/>
    <col min="4" max="4" width="38.625" customWidth="1"/>
    <col min="5" max="5" width="14.375" customWidth="1"/>
    <col min="6" max="6" width="12.625" customWidth="1"/>
    <col min="7" max="7" width="11.75391" customWidth="1"/>
    <col min="8" max="8" width="13.75391" customWidth="1"/>
    <col min="9" max="9" width="10.875" customWidth="1"/>
    <col min="10" max="10" width="11.25391" customWidth="1"/>
    <col min="11" max="11" width="11.75391" customWidth="1"/>
    <col min="12" max="12" width="12.375" customWidth="1"/>
    <col min="13" max="13" width="13.375" customWidth="1"/>
    <col min="14" max="14" width="15.875" customWidth="1"/>
    <col min="15" max="16" width="15.125" customWidth="1"/>
    <col min="17" max="17" width="14.875" customWidth="1"/>
    <col min="19" max="19" width="6.503906" customWidth="1"/>
  </cols>
  <sheetData>
    <row r="1">
      <c r="D1" s="1" t="s">
        <v>0</v>
      </c>
      <c r="E1" s="1"/>
      <c r="F1" s="1"/>
      <c r="G1" s="1"/>
      <c r="H1" s="1"/>
      <c r="I1" s="1"/>
      <c r="J1" s="1"/>
      <c r="K1" s="1"/>
      <c r="L1" s="1"/>
      <c r="M1" s="1"/>
      <c r="N1" s="1"/>
      <c r="O1" s="2"/>
      <c r="P1" s="2"/>
      <c r="Q1" s="1"/>
    </row>
    <row r="2" ht="35.25" customHeight="1">
      <c r="E2" s="3"/>
      <c r="F2" s="3"/>
      <c r="G2" s="3"/>
      <c r="H2" s="3"/>
      <c r="I2" s="3"/>
      <c r="J2" s="4" t="s">
        <v>1</v>
      </c>
      <c r="K2" s="4"/>
      <c r="L2" s="4"/>
      <c r="M2" s="4"/>
      <c r="N2" s="4"/>
      <c r="O2" s="5"/>
      <c r="P2" s="5"/>
      <c r="Q2" s="6"/>
    </row>
    <row r="3" ht="30.75" customHeight="1">
      <c r="D3" s="3"/>
      <c r="E3" s="3"/>
      <c r="F3" s="3"/>
      <c r="G3" s="3"/>
      <c r="H3" s="3"/>
      <c r="I3" s="3"/>
      <c r="J3" s="4" t="s">
        <v>2</v>
      </c>
      <c r="K3" s="4"/>
      <c r="L3" s="4"/>
      <c r="M3" s="4"/>
      <c r="N3" s="4"/>
      <c r="O3" s="5"/>
      <c r="P3" s="5"/>
      <c r="Q3" s="6"/>
    </row>
    <row r="4" ht="38.25" customHeight="1">
      <c r="D4" s="7"/>
      <c r="E4" s="7"/>
      <c r="F4" s="7"/>
      <c r="G4" s="7"/>
      <c r="H4" s="7"/>
      <c r="I4" s="7"/>
      <c r="J4" s="4" t="s">
        <v>3</v>
      </c>
      <c r="K4" s="4"/>
      <c r="L4" s="4"/>
      <c r="M4" s="4"/>
      <c r="N4" s="4"/>
      <c r="O4" s="8"/>
      <c r="P4" s="8"/>
      <c r="Q4" s="9"/>
    </row>
    <row r="5" thickBot="1" ht="17.25" customHeight="1">
      <c r="D5" s="10" t="s">
        <v>4</v>
      </c>
      <c r="E5" s="10"/>
      <c r="F5" s="10"/>
      <c r="G5" s="10"/>
      <c r="H5" s="10"/>
      <c r="I5" s="10"/>
      <c r="J5" s="10"/>
      <c r="K5" s="10"/>
      <c r="L5" s="10"/>
      <c r="M5" s="10"/>
      <c r="N5" s="10"/>
      <c r="O5" s="11"/>
      <c r="P5" s="11"/>
      <c r="Q5" s="12"/>
    </row>
    <row r="6" thickBot="1" ht="21.75" customHeight="1">
      <c r="C6" s="13" t="s">
        <v>5</v>
      </c>
      <c r="D6" s="14" t="s">
        <v>6</v>
      </c>
      <c r="E6" s="15" t="s">
        <v>7</v>
      </c>
      <c r="F6" s="16"/>
      <c r="G6" s="16"/>
      <c r="H6" s="16"/>
      <c r="I6" s="16"/>
      <c r="J6" s="16"/>
      <c r="K6" s="16"/>
      <c r="L6" s="16"/>
      <c r="M6" s="16"/>
      <c r="N6" s="17"/>
      <c r="O6" s="18"/>
      <c r="P6" s="18"/>
      <c r="Q6" s="19"/>
    </row>
    <row r="7" thickBot="1" ht="14.25" customHeight="1">
      <c r="C7" s="20"/>
      <c r="D7" s="21"/>
      <c r="E7" s="22" t="s">
        <v>8</v>
      </c>
      <c r="F7" s="23"/>
      <c r="G7" s="22" t="s">
        <v>9</v>
      </c>
      <c r="H7" s="23"/>
      <c r="I7" s="22" t="s">
        <v>10</v>
      </c>
      <c r="J7" s="23"/>
      <c r="K7" s="22" t="s">
        <v>11</v>
      </c>
      <c r="L7" s="23" t="s">
        <v>12</v>
      </c>
      <c r="M7" s="22" t="s">
        <v>13</v>
      </c>
      <c r="N7" s="24" t="s">
        <v>14</v>
      </c>
      <c r="O7" s="25"/>
      <c r="P7" s="25"/>
      <c r="Q7" s="26"/>
    </row>
    <row r="8" thickBot="1" ht="29.25" customHeight="1">
      <c r="C8" s="27"/>
      <c r="D8" s="28"/>
      <c r="E8" s="29" t="s">
        <v>15</v>
      </c>
      <c r="F8" s="29" t="s">
        <v>16</v>
      </c>
      <c r="G8" s="29" t="s">
        <v>15</v>
      </c>
      <c r="H8" s="29" t="s">
        <v>16</v>
      </c>
      <c r="I8" s="29" t="s">
        <v>15</v>
      </c>
      <c r="J8" s="29" t="s">
        <v>16</v>
      </c>
      <c r="K8" s="29" t="s">
        <v>15</v>
      </c>
      <c r="L8" s="29" t="s">
        <v>16</v>
      </c>
      <c r="M8" s="29" t="s">
        <v>15</v>
      </c>
      <c r="N8" s="30" t="s">
        <v>16</v>
      </c>
      <c r="O8" s="31"/>
      <c r="P8" s="31"/>
      <c r="Q8" s="32"/>
    </row>
    <row r="9" thickBot="1" ht="24.75" customHeight="1">
      <c r="C9" s="33" t="s">
        <v>17</v>
      </c>
      <c r="D9" s="34"/>
      <c r="E9" s="35">
        <f>E11+E37+E50</f>
        <v>56141900</v>
      </c>
      <c r="F9" s="35">
        <f t="shared" ref="F9:N9" si="0">F11+F37+F50</f>
        <v>0</v>
      </c>
      <c r="G9" s="35">
        <f t="shared" si="0"/>
        <v>50000000</v>
      </c>
      <c r="H9" s="35">
        <f t="shared" si="0"/>
        <v>0</v>
      </c>
      <c r="I9" s="35">
        <f t="shared" si="0"/>
        <v>47463700</v>
      </c>
      <c r="J9" s="35">
        <f t="shared" si="0"/>
        <v>2500000</v>
      </c>
      <c r="K9" s="35">
        <f t="shared" si="0"/>
        <v>49837300</v>
      </c>
      <c r="L9" s="35">
        <f t="shared" si="0"/>
        <v>4725000</v>
      </c>
      <c r="M9" s="35">
        <f t="shared" si="0"/>
        <v>52115200</v>
      </c>
      <c r="N9" s="35">
        <f t="shared" si="0"/>
        <v>4823800</v>
      </c>
      <c r="O9" s="36"/>
      <c r="P9" s="36"/>
      <c r="Q9" s="37"/>
    </row>
    <row r="10" thickBot="1" ht="40.5" customHeight="1">
      <c r="C10" s="38" t="s">
        <v>18</v>
      </c>
      <c r="D10" s="39"/>
      <c r="E10" s="39"/>
      <c r="F10" s="39"/>
      <c r="G10" s="39"/>
      <c r="H10" s="39"/>
      <c r="I10" s="39"/>
      <c r="J10" s="39"/>
      <c r="K10" s="39"/>
      <c r="L10" s="39"/>
      <c r="M10" s="39"/>
      <c r="N10" s="40"/>
      <c r="O10" s="41"/>
      <c r="P10" s="41"/>
      <c r="Q10" s="42"/>
    </row>
    <row r="11" thickBot="1" ht="17.25" customHeight="1">
      <c r="C11" s="43" t="s">
        <v>19</v>
      </c>
      <c r="D11" s="44"/>
      <c r="E11" s="45">
        <f>E12+E19+E32</f>
        <v>50641900</v>
      </c>
      <c r="F11" s="45">
        <f t="shared" ref="F11:N11" si="1">F12+F19+F32</f>
        <v>0</v>
      </c>
      <c r="G11" s="45">
        <f t="shared" si="1"/>
        <v>46000000</v>
      </c>
      <c r="H11" s="45">
        <f t="shared" si="1"/>
        <v>0</v>
      </c>
      <c r="I11" s="45">
        <f t="shared" si="1"/>
        <v>40296400</v>
      </c>
      <c r="J11" s="45">
        <f t="shared" si="1"/>
        <v>1000000</v>
      </c>
      <c r="K11" s="45">
        <f t="shared" si="1"/>
        <v>42311600</v>
      </c>
      <c r="L11" s="45">
        <f t="shared" si="1"/>
        <v>3150000</v>
      </c>
      <c r="M11" s="45">
        <f t="shared" si="1"/>
        <v>44213000</v>
      </c>
      <c r="N11" s="46">
        <f t="shared" si="1"/>
        <v>3150000</v>
      </c>
      <c r="O11" s="47"/>
      <c r="P11" s="47"/>
      <c r="Q11" s="48"/>
    </row>
    <row r="12" thickBot="1" ht="17.25" customHeight="1">
      <c r="C12" s="49" t="s">
        <v>20</v>
      </c>
      <c r="D12" s="50" t="s">
        <v>21</v>
      </c>
      <c r="E12" s="51">
        <f>E13+E14+E15+E16+E17+E18</f>
        <v>31811900</v>
      </c>
      <c r="F12" s="51">
        <f t="shared" ref="F12:N12" si="2">F13+F14+F15+F16+F17+F18</f>
        <v>0</v>
      </c>
      <c r="G12" s="51">
        <f t="shared" si="2"/>
        <v>38450000</v>
      </c>
      <c r="H12" s="51">
        <f t="shared" si="2"/>
        <v>0</v>
      </c>
      <c r="I12" s="51">
        <f t="shared" si="2"/>
        <v>36200100</v>
      </c>
      <c r="J12" s="51">
        <f t="shared" si="2"/>
        <v>0</v>
      </c>
      <c r="K12" s="51">
        <f t="shared" si="2"/>
        <v>38010600</v>
      </c>
      <c r="L12" s="51">
        <f t="shared" si="2"/>
        <v>0</v>
      </c>
      <c r="M12" s="51">
        <f t="shared" si="2"/>
        <v>39912000</v>
      </c>
      <c r="N12" s="52">
        <f t="shared" si="2"/>
        <v>0</v>
      </c>
      <c r="O12" s="47"/>
      <c r="P12" s="47"/>
      <c r="Q12" s="48"/>
    </row>
    <row r="13" thickBot="1" ht="19.5" customHeight="1">
      <c r="C13" s="53" t="s">
        <v>22</v>
      </c>
      <c r="D13" s="54" t="s">
        <v>23</v>
      </c>
      <c r="E13" s="55">
        <v>27232402</v>
      </c>
      <c r="F13" s="55">
        <v>0</v>
      </c>
      <c r="G13" s="55">
        <v>32076800</v>
      </c>
      <c r="H13" s="55"/>
      <c r="I13" s="55">
        <v>31609200</v>
      </c>
      <c r="J13" s="55">
        <v>0</v>
      </c>
      <c r="K13" s="55">
        <v>33190000</v>
      </c>
      <c r="L13" s="55">
        <v>0</v>
      </c>
      <c r="M13" s="55">
        <v>34850000</v>
      </c>
      <c r="N13" s="56">
        <v>0</v>
      </c>
      <c r="O13" s="57"/>
      <c r="P13" s="57"/>
      <c r="Q13" s="58"/>
    </row>
    <row r="14" thickBot="1" ht="48.75" customHeight="1">
      <c r="C14" s="59" t="s">
        <v>24</v>
      </c>
      <c r="D14" s="60" t="s">
        <v>25</v>
      </c>
      <c r="E14" s="55">
        <v>362100</v>
      </c>
      <c r="F14" s="55">
        <v>0</v>
      </c>
      <c r="G14" s="55">
        <v>456500</v>
      </c>
      <c r="H14" s="55">
        <v>0</v>
      </c>
      <c r="I14" s="55">
        <v>0</v>
      </c>
      <c r="J14" s="55">
        <v>0</v>
      </c>
      <c r="K14" s="55">
        <v>0</v>
      </c>
      <c r="L14" s="55">
        <v>0</v>
      </c>
      <c r="M14" s="55">
        <v>0</v>
      </c>
      <c r="N14" s="56">
        <v>0</v>
      </c>
      <c r="O14" s="57"/>
      <c r="P14" s="57"/>
      <c r="Q14" s="58"/>
    </row>
    <row r="15" thickBot="1" ht="34.5" customHeight="1">
      <c r="C15" s="61" t="s">
        <v>26</v>
      </c>
      <c r="D15" s="60" t="s">
        <v>27</v>
      </c>
      <c r="E15" s="55">
        <v>510400</v>
      </c>
      <c r="F15" s="55">
        <v>0</v>
      </c>
      <c r="G15" s="55">
        <v>203460</v>
      </c>
      <c r="H15" s="55">
        <v>0</v>
      </c>
      <c r="I15" s="55">
        <v>0</v>
      </c>
      <c r="J15" s="55">
        <v>0</v>
      </c>
      <c r="K15" s="55">
        <v>0</v>
      </c>
      <c r="L15" s="55">
        <v>0</v>
      </c>
      <c r="M15" s="55">
        <v>0</v>
      </c>
      <c r="N15" s="56">
        <v>0</v>
      </c>
      <c r="O15" s="57"/>
      <c r="P15" s="57"/>
      <c r="Q15" s="58"/>
    </row>
    <row r="16" thickBot="1" ht="90" customHeight="1">
      <c r="C16" s="59" t="s">
        <v>28</v>
      </c>
      <c r="D16" s="60" t="s">
        <v>29</v>
      </c>
      <c r="E16" s="55">
        <v>141538</v>
      </c>
      <c r="F16" s="55">
        <v>0</v>
      </c>
      <c r="G16" s="55">
        <v>542740</v>
      </c>
      <c r="H16" s="55">
        <v>0</v>
      </c>
      <c r="I16" s="55">
        <v>0</v>
      </c>
      <c r="J16" s="55">
        <v>0</v>
      </c>
      <c r="K16" s="55">
        <v>0</v>
      </c>
      <c r="L16" s="55">
        <v>0</v>
      </c>
      <c r="M16" s="55">
        <v>0</v>
      </c>
      <c r="N16" s="56">
        <v>0</v>
      </c>
      <c r="O16" s="57"/>
      <c r="P16" s="57"/>
      <c r="Q16" s="58"/>
    </row>
    <row r="17" thickBot="1" ht="17.25" customHeight="1">
      <c r="C17" s="61" t="s">
        <v>30</v>
      </c>
      <c r="D17" s="60" t="s">
        <v>31</v>
      </c>
      <c r="E17" s="55">
        <v>3565460</v>
      </c>
      <c r="F17" s="55">
        <v>0</v>
      </c>
      <c r="G17" s="55">
        <v>5170500</v>
      </c>
      <c r="H17" s="55">
        <v>0</v>
      </c>
      <c r="I17" s="55">
        <v>4590900</v>
      </c>
      <c r="J17" s="55">
        <v>0</v>
      </c>
      <c r="K17" s="55">
        <v>4820600</v>
      </c>
      <c r="L17" s="55">
        <v>0</v>
      </c>
      <c r="M17" s="55">
        <v>5062000</v>
      </c>
      <c r="N17" s="56">
        <v>0</v>
      </c>
      <c r="O17" s="57"/>
      <c r="P17" s="57"/>
      <c r="Q17" s="58"/>
    </row>
    <row r="18" thickBot="1" ht="16.5">
      <c r="C18" s="62" t="s">
        <v>32</v>
      </c>
      <c r="D18" s="63" t="s">
        <v>33</v>
      </c>
      <c r="E18" s="55">
        <v>0</v>
      </c>
      <c r="F18" s="55">
        <v>0</v>
      </c>
      <c r="G18" s="55">
        <v>0</v>
      </c>
      <c r="H18" s="55">
        <v>0</v>
      </c>
      <c r="I18" s="55">
        <v>0</v>
      </c>
      <c r="J18" s="55">
        <v>0</v>
      </c>
      <c r="K18" s="55">
        <v>0</v>
      </c>
      <c r="L18" s="55">
        <v>0</v>
      </c>
      <c r="M18" s="55">
        <v>0</v>
      </c>
      <c r="N18" s="56">
        <v>0</v>
      </c>
      <c r="O18" s="57"/>
      <c r="P18" s="57"/>
      <c r="Q18" s="58"/>
    </row>
    <row r="19" thickBot="1" ht="16.5">
      <c r="C19" s="49" t="s">
        <v>34</v>
      </c>
      <c r="D19" s="50" t="s">
        <v>35</v>
      </c>
      <c r="E19" s="51">
        <f>E20+E21+E22+E23+E24+E25+E26+E27+E28+E29+E30</f>
        <v>18830000</v>
      </c>
      <c r="F19" s="51">
        <f t="shared" ref="F19:N19" si="3">F20+F21+F22+F23+F24+F25+F26+F27+F28+F29</f>
        <v>0</v>
      </c>
      <c r="G19" s="51">
        <f>G20+G21+G22+G23+G24+G25+G26+G27+G28+G29+G31</f>
        <v>7550000</v>
      </c>
      <c r="H19" s="51">
        <f t="shared" si="3"/>
        <v>0</v>
      </c>
      <c r="I19" s="51">
        <f t="shared" si="3"/>
        <v>4096300</v>
      </c>
      <c r="J19" s="51">
        <f t="shared" si="3"/>
        <v>0</v>
      </c>
      <c r="K19" s="51">
        <f t="shared" si="3"/>
        <v>4301000</v>
      </c>
      <c r="L19" s="51">
        <f t="shared" si="3"/>
        <v>0</v>
      </c>
      <c r="M19" s="51">
        <f t="shared" si="3"/>
        <v>4301000</v>
      </c>
      <c r="N19" s="52">
        <f t="shared" si="3"/>
        <v>0</v>
      </c>
      <c r="O19" s="47"/>
      <c r="P19" s="47"/>
      <c r="Q19" s="48"/>
    </row>
    <row r="20" ht="255" customHeight="1">
      <c r="C20" s="64" t="s">
        <v>36</v>
      </c>
      <c r="D20" s="54" t="s">
        <v>37</v>
      </c>
      <c r="E20" s="65">
        <v>5000000</v>
      </c>
      <c r="F20" s="65">
        <v>0</v>
      </c>
      <c r="G20" s="65">
        <v>0</v>
      </c>
      <c r="H20" s="66">
        <v>0</v>
      </c>
      <c r="I20" s="66">
        <v>800000</v>
      </c>
      <c r="J20" s="66">
        <v>0</v>
      </c>
      <c r="K20" s="66">
        <v>840000</v>
      </c>
      <c r="L20" s="66">
        <v>0</v>
      </c>
      <c r="M20" s="66">
        <v>840000</v>
      </c>
      <c r="N20" s="67">
        <v>0</v>
      </c>
      <c r="O20" s="68"/>
      <c r="P20" s="68"/>
      <c r="Q20" s="69"/>
    </row>
    <row r="21" ht="60">
      <c r="C21" s="59" t="s">
        <v>38</v>
      </c>
      <c r="D21" s="60" t="s">
        <v>39</v>
      </c>
      <c r="E21" s="65">
        <v>600000</v>
      </c>
      <c r="F21" s="65">
        <v>0</v>
      </c>
      <c r="G21" s="70">
        <v>400000</v>
      </c>
      <c r="H21" s="66">
        <v>0</v>
      </c>
      <c r="I21" s="71">
        <v>500000</v>
      </c>
      <c r="J21" s="66">
        <v>0</v>
      </c>
      <c r="K21" s="71">
        <v>525000</v>
      </c>
      <c r="L21" s="71">
        <v>0</v>
      </c>
      <c r="M21" s="71">
        <v>525000</v>
      </c>
      <c r="N21" s="67">
        <v>0</v>
      </c>
      <c r="O21" s="68"/>
      <c r="P21" s="68"/>
      <c r="Q21" s="69"/>
    </row>
    <row r="22" ht="45.75" customHeight="1">
      <c r="C22" s="59" t="s">
        <v>40</v>
      </c>
      <c r="D22" s="60" t="s">
        <v>41</v>
      </c>
      <c r="E22" s="65">
        <v>180000</v>
      </c>
      <c r="F22" s="65">
        <v>0</v>
      </c>
      <c r="G22" s="70">
        <v>0</v>
      </c>
      <c r="H22" s="66">
        <v>0</v>
      </c>
      <c r="I22" s="71">
        <v>80000</v>
      </c>
      <c r="J22" s="66">
        <v>0</v>
      </c>
      <c r="K22" s="71">
        <v>84000</v>
      </c>
      <c r="L22" s="71">
        <v>0</v>
      </c>
      <c r="M22" s="71">
        <v>84000</v>
      </c>
      <c r="N22" s="67">
        <v>0</v>
      </c>
      <c r="O22" s="68"/>
      <c r="P22" s="68"/>
      <c r="Q22" s="69"/>
    </row>
    <row r="23" ht="57" customHeight="1">
      <c r="C23" s="59" t="s">
        <v>42</v>
      </c>
      <c r="D23" s="60" t="s">
        <v>43</v>
      </c>
      <c r="E23" s="65">
        <v>700000</v>
      </c>
      <c r="F23" s="65">
        <v>0</v>
      </c>
      <c r="G23" s="70">
        <v>500000</v>
      </c>
      <c r="H23" s="66">
        <v>0</v>
      </c>
      <c r="I23" s="71">
        <v>400000</v>
      </c>
      <c r="J23" s="66">
        <v>0</v>
      </c>
      <c r="K23" s="71">
        <v>420000</v>
      </c>
      <c r="L23" s="71">
        <v>0</v>
      </c>
      <c r="M23" s="71">
        <v>420000</v>
      </c>
      <c r="N23" s="67">
        <v>0</v>
      </c>
      <c r="O23" s="68"/>
      <c r="P23" s="68"/>
      <c r="Q23" s="69"/>
    </row>
    <row r="24" ht="45">
      <c r="C24" s="59" t="s">
        <v>44</v>
      </c>
      <c r="D24" s="60" t="s">
        <v>45</v>
      </c>
      <c r="E24" s="65">
        <v>5600000</v>
      </c>
      <c r="F24" s="65">
        <v>0</v>
      </c>
      <c r="G24" s="70">
        <v>2300000</v>
      </c>
      <c r="H24" s="66">
        <v>0</v>
      </c>
      <c r="I24" s="71">
        <v>1216300</v>
      </c>
      <c r="J24" s="66">
        <v>0</v>
      </c>
      <c r="K24" s="71">
        <v>1277000</v>
      </c>
      <c r="L24" s="71">
        <v>0</v>
      </c>
      <c r="M24" s="71">
        <v>1277000</v>
      </c>
      <c r="N24" s="67">
        <v>0</v>
      </c>
      <c r="O24" s="68"/>
      <c r="P24" s="68"/>
      <c r="Q24" s="69"/>
    </row>
    <row r="25" ht="27.75" customHeight="1">
      <c r="C25" s="59" t="s">
        <v>46</v>
      </c>
      <c r="D25" s="60" t="s">
        <v>47</v>
      </c>
      <c r="E25" s="65">
        <v>300000</v>
      </c>
      <c r="F25" s="65">
        <v>0</v>
      </c>
      <c r="G25" s="70">
        <v>100000</v>
      </c>
      <c r="H25" s="66">
        <v>0</v>
      </c>
      <c r="I25" s="71">
        <v>120000</v>
      </c>
      <c r="J25" s="66">
        <v>0</v>
      </c>
      <c r="K25" s="71">
        <v>126000</v>
      </c>
      <c r="L25" s="71">
        <v>0</v>
      </c>
      <c r="M25" s="71">
        <v>126000</v>
      </c>
      <c r="N25" s="67">
        <v>0</v>
      </c>
      <c r="O25" s="68"/>
      <c r="P25" s="68"/>
      <c r="Q25" s="69"/>
    </row>
    <row r="26" ht="94.5" customHeight="1">
      <c r="C26" s="59" t="s">
        <v>48</v>
      </c>
      <c r="D26" s="60" t="s">
        <v>49</v>
      </c>
      <c r="E26" s="65">
        <v>2600000</v>
      </c>
      <c r="F26" s="65">
        <v>0</v>
      </c>
      <c r="G26" s="70">
        <v>700000</v>
      </c>
      <c r="H26" s="66">
        <v>0</v>
      </c>
      <c r="I26" s="71">
        <v>680000</v>
      </c>
      <c r="J26" s="66">
        <v>0</v>
      </c>
      <c r="K26" s="71">
        <v>714000</v>
      </c>
      <c r="L26" s="71">
        <v>0</v>
      </c>
      <c r="M26" s="71">
        <v>714000</v>
      </c>
      <c r="N26" s="67">
        <v>0</v>
      </c>
      <c r="O26" s="68"/>
      <c r="P26" s="68"/>
      <c r="Q26" s="69"/>
    </row>
    <row r="27" ht="45">
      <c r="C27" s="59" t="s">
        <v>50</v>
      </c>
      <c r="D27" s="60" t="s">
        <v>51</v>
      </c>
      <c r="E27" s="65">
        <v>50000</v>
      </c>
      <c r="F27" s="65">
        <v>0</v>
      </c>
      <c r="G27" s="70">
        <v>50000</v>
      </c>
      <c r="H27" s="66">
        <v>0</v>
      </c>
      <c r="I27" s="71">
        <v>0</v>
      </c>
      <c r="J27" s="66">
        <v>0</v>
      </c>
      <c r="K27" s="71">
        <v>0</v>
      </c>
      <c r="L27" s="71">
        <v>0</v>
      </c>
      <c r="M27" s="71">
        <v>0</v>
      </c>
      <c r="N27" s="67">
        <v>0</v>
      </c>
      <c r="O27" s="68"/>
      <c r="P27" s="68"/>
      <c r="Q27" s="69"/>
    </row>
    <row r="28" ht="30">
      <c r="C28" s="59" t="s">
        <v>52</v>
      </c>
      <c r="D28" s="60" t="s">
        <v>53</v>
      </c>
      <c r="E28" s="65">
        <v>500000</v>
      </c>
      <c r="F28" s="65">
        <v>0</v>
      </c>
      <c r="G28" s="70">
        <v>300000</v>
      </c>
      <c r="H28" s="66">
        <v>0</v>
      </c>
      <c r="I28" s="71">
        <v>300000</v>
      </c>
      <c r="J28" s="66">
        <v>0</v>
      </c>
      <c r="K28" s="71">
        <v>315000</v>
      </c>
      <c r="L28" s="71">
        <v>0</v>
      </c>
      <c r="M28" s="71">
        <v>315000</v>
      </c>
      <c r="N28" s="67">
        <v>0</v>
      </c>
      <c r="O28" s="68"/>
      <c r="P28" s="68"/>
      <c r="Q28" s="69"/>
    </row>
    <row r="29" ht="32.25" customHeight="1">
      <c r="C29" s="62" t="s">
        <v>54</v>
      </c>
      <c r="D29" s="63" t="s">
        <v>55</v>
      </c>
      <c r="E29" s="72">
        <v>2300000</v>
      </c>
      <c r="F29" s="72">
        <v>0</v>
      </c>
      <c r="G29" s="70">
        <v>1200000</v>
      </c>
      <c r="H29" s="71">
        <v>0</v>
      </c>
      <c r="I29" s="73">
        <v>0</v>
      </c>
      <c r="J29" s="74">
        <v>0</v>
      </c>
      <c r="K29" s="73">
        <v>0</v>
      </c>
      <c r="L29" s="73">
        <v>0</v>
      </c>
      <c r="M29" s="73">
        <v>0</v>
      </c>
      <c r="N29" s="75">
        <v>0</v>
      </c>
      <c r="O29" s="68"/>
      <c r="P29" s="68"/>
      <c r="Q29" s="69"/>
    </row>
    <row r="30" ht="32.25" customHeight="1">
      <c r="C30" s="76" t="s">
        <v>56</v>
      </c>
      <c r="D30" s="60" t="s">
        <v>57</v>
      </c>
      <c r="E30" s="70">
        <v>1000000</v>
      </c>
      <c r="F30" s="70"/>
      <c r="G30" s="70">
        <v>0</v>
      </c>
      <c r="H30" s="71"/>
      <c r="I30" s="71"/>
      <c r="J30" s="71"/>
      <c r="K30" s="71"/>
      <c r="L30" s="71"/>
      <c r="M30" s="71"/>
      <c r="N30" s="71"/>
      <c r="O30" s="68"/>
      <c r="P30" s="68"/>
      <c r="Q30" s="69"/>
    </row>
    <row r="31" ht="134.25" customHeight="1">
      <c r="C31" s="76" t="s">
        <v>58</v>
      </c>
      <c r="D31" s="60" t="s">
        <v>59</v>
      </c>
      <c r="E31" s="70">
        <v>0</v>
      </c>
      <c r="F31" s="70"/>
      <c r="G31" s="70">
        <v>2000000</v>
      </c>
      <c r="H31" s="71"/>
      <c r="I31" s="71"/>
      <c r="J31" s="71"/>
      <c r="K31" s="71"/>
      <c r="L31" s="71"/>
      <c r="M31" s="71"/>
      <c r="N31" s="71"/>
      <c r="O31" s="68"/>
      <c r="P31" s="68"/>
      <c r="Q31" s="69"/>
    </row>
    <row r="32" thickBot="1" ht="18" customHeight="1">
      <c r="C32" s="77" t="s">
        <v>60</v>
      </c>
      <c r="D32" s="78" t="s">
        <v>61</v>
      </c>
      <c r="E32" s="79">
        <f>E33+E34+E35</f>
        <v>0</v>
      </c>
      <c r="F32" s="79">
        <f t="shared" ref="F32:N32" si="4">F33+F34+F35</f>
        <v>0</v>
      </c>
      <c r="G32" s="79">
        <f t="shared" si="4"/>
        <v>0</v>
      </c>
      <c r="H32" s="79">
        <f t="shared" si="4"/>
        <v>0</v>
      </c>
      <c r="I32" s="79">
        <f t="shared" si="4"/>
        <v>0</v>
      </c>
      <c r="J32" s="79">
        <f t="shared" si="4"/>
        <v>1000000</v>
      </c>
      <c r="K32" s="79">
        <f t="shared" si="4"/>
        <v>0</v>
      </c>
      <c r="L32" s="79">
        <f t="shared" si="4"/>
        <v>3150000</v>
      </c>
      <c r="M32" s="79">
        <f t="shared" si="4"/>
        <v>0</v>
      </c>
      <c r="N32" s="79">
        <f t="shared" si="4"/>
        <v>3150000</v>
      </c>
      <c r="O32" s="80"/>
      <c r="P32" s="80"/>
      <c r="Q32" s="81"/>
      <c r="R32" s="82"/>
    </row>
    <row r="33">
      <c r="C33" s="64" t="s">
        <v>62</v>
      </c>
      <c r="D33" s="54" t="s">
        <v>63</v>
      </c>
      <c r="E33" s="65">
        <v>0</v>
      </c>
      <c r="F33" s="65">
        <v>0</v>
      </c>
      <c r="G33" s="65">
        <v>0</v>
      </c>
      <c r="H33" s="66">
        <v>0</v>
      </c>
      <c r="I33" s="66">
        <v>0</v>
      </c>
      <c r="J33" s="66">
        <v>0</v>
      </c>
      <c r="K33" s="66">
        <v>0</v>
      </c>
      <c r="L33" s="66">
        <v>2100000</v>
      </c>
      <c r="M33" s="66">
        <v>0</v>
      </c>
      <c r="N33" s="67">
        <v>2100000</v>
      </c>
      <c r="O33" s="68"/>
      <c r="P33" s="68"/>
      <c r="Q33" s="69"/>
    </row>
    <row r="34">
      <c r="C34" s="83" t="s">
        <v>64</v>
      </c>
      <c r="D34" s="84" t="s">
        <v>65</v>
      </c>
      <c r="E34" s="72">
        <v>0</v>
      </c>
      <c r="F34" s="72">
        <v>0</v>
      </c>
      <c r="G34" s="72">
        <v>0</v>
      </c>
      <c r="H34" s="74">
        <v>0</v>
      </c>
      <c r="I34" s="74">
        <v>0</v>
      </c>
      <c r="J34" s="74">
        <v>0</v>
      </c>
      <c r="K34" s="74">
        <v>0</v>
      </c>
      <c r="L34" s="74">
        <v>0</v>
      </c>
      <c r="M34" s="74">
        <v>0</v>
      </c>
      <c r="N34" s="75">
        <v>0</v>
      </c>
      <c r="O34" s="68"/>
      <c r="P34" s="68"/>
      <c r="Q34" s="69"/>
    </row>
    <row r="35" thickBot="1" ht="16.5">
      <c r="C35" s="62" t="s">
        <v>66</v>
      </c>
      <c r="D35" s="63" t="s">
        <v>67</v>
      </c>
      <c r="E35" s="85">
        <v>0</v>
      </c>
      <c r="F35" s="85">
        <v>0</v>
      </c>
      <c r="G35" s="85">
        <v>0</v>
      </c>
      <c r="H35" s="73"/>
      <c r="I35" s="73">
        <v>0</v>
      </c>
      <c r="J35" s="73">
        <v>1000000</v>
      </c>
      <c r="K35" s="73">
        <v>0</v>
      </c>
      <c r="L35" s="73">
        <v>1050000</v>
      </c>
      <c r="M35" s="73">
        <v>0</v>
      </c>
      <c r="N35" s="86">
        <v>1050000</v>
      </c>
      <c r="O35" s="68"/>
      <c r="P35" s="68"/>
      <c r="Q35" s="69"/>
    </row>
    <row r="36" thickBot="1" ht="35.25" customHeight="1">
      <c r="C36" s="38" t="s">
        <v>68</v>
      </c>
      <c r="D36" s="39"/>
      <c r="E36" s="39"/>
      <c r="F36" s="39"/>
      <c r="G36" s="39"/>
      <c r="H36" s="39"/>
      <c r="I36" s="39"/>
      <c r="J36" s="39"/>
      <c r="K36" s="39"/>
      <c r="L36" s="39"/>
      <c r="M36" s="39"/>
      <c r="N36" s="40"/>
      <c r="O36" s="41"/>
      <c r="P36" s="41"/>
      <c r="Q36" s="42"/>
    </row>
    <row r="37" thickBot="1" ht="16.5">
      <c r="C37" s="43" t="s">
        <v>69</v>
      </c>
      <c r="D37" s="87"/>
      <c r="E37" s="88">
        <f>E38+E46</f>
        <v>2500000</v>
      </c>
      <c r="F37" s="88">
        <f t="shared" ref="F37:N37" si="5">F38+F46</f>
        <v>0</v>
      </c>
      <c r="G37" s="88">
        <f t="shared" si="5"/>
        <v>2000000</v>
      </c>
      <c r="H37" s="88">
        <f t="shared" si="5"/>
        <v>0</v>
      </c>
      <c r="I37" s="88">
        <f t="shared" si="5"/>
        <v>3667300</v>
      </c>
      <c r="J37" s="88">
        <f t="shared" si="5"/>
        <v>1500000</v>
      </c>
      <c r="K37" s="88">
        <f t="shared" si="5"/>
        <v>3850700</v>
      </c>
      <c r="L37" s="88">
        <f t="shared" si="5"/>
        <v>1575000</v>
      </c>
      <c r="M37" s="88">
        <f t="shared" si="5"/>
        <v>4043200</v>
      </c>
      <c r="N37" s="89">
        <f t="shared" si="5"/>
        <v>1673800</v>
      </c>
      <c r="O37" s="90"/>
      <c r="P37" s="90"/>
      <c r="Q37" s="91"/>
    </row>
    <row r="38" thickBot="1" ht="16.5">
      <c r="C38" s="49" t="s">
        <v>70</v>
      </c>
      <c r="D38" s="50" t="s">
        <v>21</v>
      </c>
      <c r="E38" s="92">
        <f>E39+E40+E41+E42+E43+E44+E45</f>
        <v>2500000</v>
      </c>
      <c r="F38" s="92">
        <f t="shared" ref="F38:N38" si="6">F39+F40+F41+F42+F43+F44+F45</f>
        <v>0</v>
      </c>
      <c r="G38" s="92">
        <f t="shared" si="6"/>
        <v>2000000</v>
      </c>
      <c r="H38" s="92">
        <f t="shared" si="6"/>
        <v>0</v>
      </c>
      <c r="I38" s="92">
        <f t="shared" si="6"/>
        <v>3667300</v>
      </c>
      <c r="J38" s="92">
        <f t="shared" si="6"/>
        <v>0</v>
      </c>
      <c r="K38" s="92">
        <f t="shared" si="6"/>
        <v>3850700</v>
      </c>
      <c r="L38" s="92">
        <f t="shared" si="6"/>
        <v>0</v>
      </c>
      <c r="M38" s="92">
        <f t="shared" si="6"/>
        <v>4043200</v>
      </c>
      <c r="N38" s="93">
        <f t="shared" si="6"/>
        <v>0</v>
      </c>
      <c r="O38" s="90"/>
      <c r="P38" s="90"/>
      <c r="Q38" s="91"/>
    </row>
    <row r="39">
      <c r="C39" s="94" t="s">
        <v>71</v>
      </c>
      <c r="D39" s="84" t="s">
        <v>23</v>
      </c>
      <c r="E39" s="95">
        <v>729600</v>
      </c>
      <c r="F39" s="95"/>
      <c r="G39" s="96">
        <v>580400</v>
      </c>
      <c r="H39" s="97"/>
      <c r="I39" s="97">
        <v>1070000</v>
      </c>
      <c r="J39" s="97"/>
      <c r="K39" s="97">
        <v>1123500</v>
      </c>
      <c r="L39" s="97"/>
      <c r="M39" s="97">
        <v>1179700</v>
      </c>
      <c r="N39" s="98"/>
      <c r="O39" s="99"/>
      <c r="P39" s="99"/>
      <c r="Q39" s="100"/>
    </row>
    <row r="40" ht="48.75" customHeight="1">
      <c r="C40" s="101" t="s">
        <v>72</v>
      </c>
      <c r="D40" s="60" t="s">
        <v>25</v>
      </c>
      <c r="E40" s="102">
        <v>187200</v>
      </c>
      <c r="F40" s="103"/>
      <c r="G40" s="96">
        <v>0</v>
      </c>
      <c r="H40" s="104"/>
      <c r="I40" s="97">
        <v>274600</v>
      </c>
      <c r="J40" s="104"/>
      <c r="K40" s="104">
        <v>288300</v>
      </c>
      <c r="L40" s="104"/>
      <c r="M40" s="104">
        <v>302700</v>
      </c>
      <c r="N40" s="105"/>
      <c r="O40" s="99"/>
      <c r="P40" s="99"/>
      <c r="Q40" s="100"/>
    </row>
    <row r="41" ht="31.5" customHeight="1">
      <c r="C41" s="101" t="s">
        <v>73</v>
      </c>
      <c r="D41" s="60" t="s">
        <v>27</v>
      </c>
      <c r="E41" s="102">
        <v>212300</v>
      </c>
      <c r="F41" s="103"/>
      <c r="G41" s="96">
        <v>0</v>
      </c>
      <c r="H41" s="104"/>
      <c r="I41" s="97">
        <v>311300</v>
      </c>
      <c r="J41" s="104"/>
      <c r="K41" s="104">
        <v>326900</v>
      </c>
      <c r="L41" s="104"/>
      <c r="M41" s="104">
        <v>343200</v>
      </c>
      <c r="N41" s="105"/>
      <c r="O41" s="99"/>
      <c r="P41" s="99"/>
      <c r="Q41" s="100"/>
    </row>
    <row r="42" ht="91.5" customHeight="1">
      <c r="C42" s="101" t="s">
        <v>74</v>
      </c>
      <c r="D42" s="60" t="s">
        <v>29</v>
      </c>
      <c r="E42" s="102">
        <v>243800</v>
      </c>
      <c r="F42" s="103"/>
      <c r="G42" s="96">
        <v>99600</v>
      </c>
      <c r="H42" s="104"/>
      <c r="I42" s="97">
        <v>357400</v>
      </c>
      <c r="J42" s="104"/>
      <c r="K42" s="104">
        <v>375300</v>
      </c>
      <c r="L42" s="104"/>
      <c r="M42" s="104">
        <v>394100</v>
      </c>
      <c r="N42" s="105"/>
      <c r="O42" s="99"/>
      <c r="P42" s="99"/>
      <c r="Q42" s="100"/>
    </row>
    <row r="43" ht="18.75" customHeight="1">
      <c r="C43" s="101" t="s">
        <v>75</v>
      </c>
      <c r="D43" s="60" t="s">
        <v>31</v>
      </c>
      <c r="E43" s="103">
        <v>1127100</v>
      </c>
      <c r="F43" s="103"/>
      <c r="G43" s="96">
        <v>1320000</v>
      </c>
      <c r="H43" s="104"/>
      <c r="I43" s="97">
        <v>1654000</v>
      </c>
      <c r="J43" s="104"/>
      <c r="K43" s="104">
        <v>1736700</v>
      </c>
      <c r="L43" s="104"/>
      <c r="M43" s="104">
        <v>1823500</v>
      </c>
      <c r="N43" s="105"/>
      <c r="O43" s="99"/>
      <c r="P43" s="99"/>
      <c r="Q43" s="100"/>
    </row>
    <row r="44">
      <c r="C44" s="101" t="s">
        <v>76</v>
      </c>
      <c r="D44" s="60" t="s">
        <v>33</v>
      </c>
      <c r="E44" s="103"/>
      <c r="F44" s="103"/>
      <c r="G44" s="102"/>
      <c r="H44" s="104"/>
      <c r="I44" s="104"/>
      <c r="J44" s="104"/>
      <c r="K44" s="104"/>
      <c r="L44" s="104"/>
      <c r="M44" s="104"/>
      <c r="N44" s="105"/>
      <c r="O44" s="99"/>
      <c r="P44" s="99"/>
      <c r="Q44" s="100"/>
    </row>
    <row r="45" thickBot="1" ht="16.5">
      <c r="C45" s="101" t="s">
        <v>77</v>
      </c>
      <c r="D45" s="106" t="s">
        <v>78</v>
      </c>
      <c r="E45" s="107"/>
      <c r="F45" s="107"/>
      <c r="G45" s="107"/>
      <c r="H45" s="108"/>
      <c r="I45" s="108"/>
      <c r="J45" s="108"/>
      <c r="K45" s="108"/>
      <c r="L45" s="108"/>
      <c r="M45" s="108"/>
      <c r="N45" s="109"/>
      <c r="O45" s="99"/>
      <c r="P45" s="99"/>
      <c r="Q45" s="100"/>
    </row>
    <row r="46" thickBot="1" ht="16.5">
      <c r="C46" s="49" t="s">
        <v>79</v>
      </c>
      <c r="D46" s="50" t="s">
        <v>61</v>
      </c>
      <c r="E46" s="110">
        <f>E47+E48</f>
        <v>0</v>
      </c>
      <c r="F46" s="110">
        <f t="shared" ref="F46:N46" si="7">F47+F48</f>
        <v>0</v>
      </c>
      <c r="G46" s="110">
        <f t="shared" si="7"/>
        <v>0</v>
      </c>
      <c r="H46" s="110">
        <f t="shared" si="7"/>
        <v>0</v>
      </c>
      <c r="I46" s="110">
        <f t="shared" si="7"/>
        <v>0</v>
      </c>
      <c r="J46" s="110">
        <f t="shared" si="7"/>
        <v>1500000</v>
      </c>
      <c r="K46" s="110">
        <f t="shared" si="7"/>
        <v>0</v>
      </c>
      <c r="L46" s="110">
        <f t="shared" si="7"/>
        <v>1575000</v>
      </c>
      <c r="M46" s="110">
        <f t="shared" si="7"/>
        <v>0</v>
      </c>
      <c r="N46" s="111">
        <f t="shared" si="7"/>
        <v>1673800</v>
      </c>
      <c r="O46" s="112"/>
      <c r="P46" s="112"/>
      <c r="Q46" s="113"/>
    </row>
    <row r="47" ht="45">
      <c r="C47" s="64" t="s">
        <v>80</v>
      </c>
      <c r="D47" s="114" t="s">
        <v>81</v>
      </c>
      <c r="E47" s="96"/>
      <c r="F47" s="96">
        <v>0</v>
      </c>
      <c r="G47" s="96"/>
      <c r="H47" s="97"/>
      <c r="I47" s="97"/>
      <c r="J47" s="97">
        <v>1500000</v>
      </c>
      <c r="K47" s="97"/>
      <c r="L47" s="97">
        <v>1575000</v>
      </c>
      <c r="M47" s="97"/>
      <c r="N47" s="98">
        <v>1673800</v>
      </c>
      <c r="O47" s="99"/>
      <c r="P47" s="99"/>
      <c r="Q47" s="100"/>
    </row>
    <row r="48" thickBot="1" ht="26.25" customHeight="1">
      <c r="C48" s="62" t="s">
        <v>82</v>
      </c>
      <c r="D48" s="106" t="s">
        <v>83</v>
      </c>
      <c r="E48" s="115"/>
      <c r="F48" s="115"/>
      <c r="G48" s="107"/>
      <c r="H48" s="108"/>
      <c r="I48" s="108"/>
      <c r="J48" s="108"/>
      <c r="K48" s="108"/>
      <c r="L48" s="108"/>
      <c r="M48" s="108"/>
      <c r="N48" s="109"/>
      <c r="O48" s="99"/>
      <c r="P48" s="99"/>
      <c r="Q48" s="100"/>
    </row>
    <row r="49" thickBot="1" ht="28.5" customHeight="1">
      <c r="C49" s="38" t="s">
        <v>84</v>
      </c>
      <c r="D49" s="39"/>
      <c r="E49" s="39"/>
      <c r="F49" s="39"/>
      <c r="G49" s="39"/>
      <c r="H49" s="39"/>
      <c r="I49" s="39"/>
      <c r="J49" s="39"/>
      <c r="K49" s="39"/>
      <c r="L49" s="39"/>
      <c r="M49" s="39"/>
      <c r="N49" s="40"/>
      <c r="O49" s="41"/>
      <c r="P49" s="41"/>
      <c r="Q49" s="42"/>
    </row>
    <row r="50" thickBot="1" ht="16.5">
      <c r="C50" s="43" t="s">
        <v>85</v>
      </c>
      <c r="D50" s="87"/>
      <c r="E50" s="88">
        <f>E51</f>
        <v>3000000</v>
      </c>
      <c r="F50" s="88">
        <f t="shared" ref="F50:N50" si="8">F51</f>
        <v>0</v>
      </c>
      <c r="G50" s="88">
        <f t="shared" si="8"/>
        <v>2000000</v>
      </c>
      <c r="H50" s="88">
        <f t="shared" si="8"/>
        <v>0</v>
      </c>
      <c r="I50" s="88">
        <f t="shared" si="8"/>
        <v>3500000</v>
      </c>
      <c r="J50" s="88">
        <f t="shared" si="8"/>
        <v>0</v>
      </c>
      <c r="K50" s="88">
        <f t="shared" si="8"/>
        <v>3675000</v>
      </c>
      <c r="L50" s="88">
        <f t="shared" si="8"/>
        <v>0</v>
      </c>
      <c r="M50" s="88">
        <f t="shared" si="8"/>
        <v>3859000</v>
      </c>
      <c r="N50" s="89">
        <f t="shared" si="8"/>
        <v>0</v>
      </c>
      <c r="O50" s="90"/>
      <c r="P50" s="90"/>
      <c r="Q50" s="91"/>
    </row>
    <row r="51" thickBot="1" ht="28.5" customHeight="1">
      <c r="C51" s="49" t="s">
        <v>86</v>
      </c>
      <c r="D51" s="50" t="s">
        <v>87</v>
      </c>
      <c r="E51" s="92">
        <f>E52+E53+E54+E55</f>
        <v>3000000</v>
      </c>
      <c r="F51" s="92">
        <f t="shared" ref="F51:N51" si="9">F52+F53+F54+F55</f>
        <v>0</v>
      </c>
      <c r="G51" s="92">
        <f t="shared" si="9"/>
        <v>2000000</v>
      </c>
      <c r="H51" s="92">
        <f t="shared" si="9"/>
        <v>0</v>
      </c>
      <c r="I51" s="92">
        <f t="shared" si="9"/>
        <v>3500000</v>
      </c>
      <c r="J51" s="92">
        <f t="shared" si="9"/>
        <v>0</v>
      </c>
      <c r="K51" s="92">
        <f t="shared" si="9"/>
        <v>3675000</v>
      </c>
      <c r="L51" s="92">
        <f t="shared" si="9"/>
        <v>0</v>
      </c>
      <c r="M51" s="92">
        <f t="shared" si="9"/>
        <v>3859000</v>
      </c>
      <c r="N51" s="93">
        <f t="shared" si="9"/>
        <v>0</v>
      </c>
      <c r="O51" s="90"/>
      <c r="P51" s="90"/>
      <c r="Q51" s="91"/>
    </row>
    <row r="52" ht="220.5" customHeight="1">
      <c r="C52" s="83" t="s">
        <v>88</v>
      </c>
      <c r="D52" s="114" t="s">
        <v>89</v>
      </c>
      <c r="E52" s="96">
        <v>102900</v>
      </c>
      <c r="F52" s="96"/>
      <c r="G52" s="96">
        <v>62000</v>
      </c>
      <c r="H52" s="97"/>
      <c r="I52" s="116">
        <v>116000</v>
      </c>
      <c r="J52" s="116"/>
      <c r="K52" s="116">
        <v>121800</v>
      </c>
      <c r="L52" s="116"/>
      <c r="M52" s="116">
        <v>128000</v>
      </c>
      <c r="N52" s="117"/>
      <c r="O52" s="99"/>
      <c r="P52" s="99"/>
      <c r="Q52" s="118"/>
    </row>
    <row r="53" ht="170.25" customHeight="1">
      <c r="C53" s="83" t="s">
        <v>90</v>
      </c>
      <c r="D53" s="119" t="s">
        <v>91</v>
      </c>
      <c r="E53" s="102">
        <v>475950</v>
      </c>
      <c r="F53" s="120"/>
      <c r="G53" s="102">
        <v>1080000</v>
      </c>
      <c r="H53" s="121"/>
      <c r="I53" s="121">
        <v>556300</v>
      </c>
      <c r="J53" s="121"/>
      <c r="K53" s="121">
        <v>584100</v>
      </c>
      <c r="L53" s="121"/>
      <c r="M53" s="121">
        <v>613300</v>
      </c>
      <c r="N53" s="122"/>
      <c r="O53" s="99"/>
      <c r="P53" s="99"/>
      <c r="Q53" s="118"/>
    </row>
    <row r="54" ht="360">
      <c r="C54" s="83" t="s">
        <v>92</v>
      </c>
      <c r="D54" s="119" t="s">
        <v>93</v>
      </c>
      <c r="E54" s="102">
        <v>855150</v>
      </c>
      <c r="F54" s="120"/>
      <c r="G54" s="102">
        <v>84000</v>
      </c>
      <c r="H54" s="121"/>
      <c r="I54" s="121">
        <v>1013300</v>
      </c>
      <c r="J54" s="121"/>
      <c r="K54" s="121">
        <v>1064000</v>
      </c>
      <c r="L54" s="121"/>
      <c r="M54" s="121">
        <v>1117200</v>
      </c>
      <c r="N54" s="122"/>
      <c r="O54" s="99"/>
      <c r="P54" s="99"/>
      <c r="Q54" s="118"/>
    </row>
    <row r="55" thickBot="1" ht="386.25" customHeight="1">
      <c r="C55" s="83" t="s">
        <v>94</v>
      </c>
      <c r="D55" s="106" t="s">
        <v>95</v>
      </c>
      <c r="E55" s="107">
        <v>1566000</v>
      </c>
      <c r="F55" s="123"/>
      <c r="G55" s="107">
        <v>774000</v>
      </c>
      <c r="H55" s="124"/>
      <c r="I55" s="124">
        <v>1814400</v>
      </c>
      <c r="J55" s="124"/>
      <c r="K55" s="124">
        <v>1905100</v>
      </c>
      <c r="L55" s="124"/>
      <c r="M55" s="124">
        <v>2000500</v>
      </c>
      <c r="N55" s="125"/>
      <c r="O55" s="99"/>
      <c r="P55" s="99"/>
      <c r="Q55" s="118"/>
    </row>
    <row r="56" thickBot="1" ht="14.25" customHeight="1">
      <c r="C56" s="126"/>
      <c r="D56" s="127"/>
      <c r="E56" s="128"/>
      <c r="F56" s="129"/>
      <c r="G56" s="129"/>
      <c r="H56" s="130"/>
      <c r="I56" s="130"/>
      <c r="J56" s="130"/>
      <c r="K56" s="130"/>
      <c r="L56" s="130"/>
      <c r="M56" s="130"/>
      <c r="N56" s="131"/>
      <c r="O56" s="132"/>
      <c r="P56" s="132"/>
      <c r="Q56" s="133"/>
    </row>
    <row r="57">
      <c r="D57" s="134"/>
      <c r="E57" s="135"/>
      <c r="F57" s="135"/>
      <c r="G57" s="135"/>
      <c r="O57" s="136"/>
      <c r="P57" s="136"/>
    </row>
    <row r="58" ht="18.75">
      <c r="D58" s="137" t="s">
        <v>96</v>
      </c>
      <c r="E58" s="137"/>
      <c r="F58" s="137"/>
      <c r="G58" s="137"/>
      <c r="H58" s="137"/>
      <c r="I58" s="137"/>
      <c r="J58" s="137"/>
      <c r="K58" s="137"/>
      <c r="L58" s="137"/>
      <c r="M58" s="137"/>
      <c r="N58" s="137"/>
      <c r="O58" s="138"/>
      <c r="P58" s="138"/>
      <c r="Q58" s="137"/>
    </row>
    <row r="59">
      <c r="D59" s="135"/>
      <c r="E59" s="135"/>
      <c r="F59" s="135"/>
      <c r="G59" s="135"/>
      <c r="O59" s="136"/>
      <c r="P59" s="136"/>
    </row>
    <row r="60">
      <c r="D60" s="135"/>
      <c r="E60" s="135"/>
      <c r="F60" s="135"/>
      <c r="G60" s="135"/>
      <c r="O60" s="136"/>
      <c r="P60" s="136"/>
    </row>
  </sheetData>
  <mergeCells count="21">
    <mergeCell ref="D1:N1"/>
    <mergeCell ref="E6:N6"/>
    <mergeCell ref="E7:F7"/>
    <mergeCell ref="G7:H7"/>
    <mergeCell ref="I7:J7"/>
    <mergeCell ref="K7:L7"/>
    <mergeCell ref="M7:N7"/>
    <mergeCell ref="D5:N5"/>
    <mergeCell ref="J3:N3"/>
    <mergeCell ref="D58:N58"/>
    <mergeCell ref="J4:N4"/>
    <mergeCell ref="C9:D9"/>
    <mergeCell ref="D6:D8"/>
    <mergeCell ref="C6:C8"/>
    <mergeCell ref="C37:D37"/>
    <mergeCell ref="C50:D50"/>
    <mergeCell ref="C11:D11"/>
    <mergeCell ref="C36:N36"/>
    <mergeCell ref="C10:N10"/>
    <mergeCell ref="C49:N49"/>
    <mergeCell ref="J2:N2"/>
  </mergeCells>
  <pageMargins left="0.7875" right="0.7875" top="1.18125" bottom="0.7875" header="0.3152778" footer="0.3152778"/>
  <pageSetup r:id="rId1" paperSize="9" orientation="landscape" useFirstPageNumber="1" firstPageNumber="8" scale="61" fitToHeight="6"/>
  <headerFooter>
    <oddFooter>&amp;R&amp;P</oddFooter>
  </headerFooter>
  <rowBreaks count="2" manualBreakCount="2">
    <brk id="23" man="1" max="13"/>
    <brk id="48" man="1" max="13"/>
  </rowBreaks>
</worksheet>
</file>

<file path=docProps/app.xml><?xml version="1.0" encoding="utf-8"?>
<Properties xmlns="http://schemas.openxmlformats.org/officeDocument/2006/extended-properties">
  <Application>DevExpress Office File API/21.1.3.0</Application>
  <AppVersion>21.1</AppVersion>
</Properties>
</file>

<file path=docProps/core.xml><?xml version="1.0" encoding="utf-8"?>
<cp:coreProperties xmlns:dc="http://purl.org/dc/elements/1.1/" xmlns:dcterms="http://purl.org/dc/terms/" xmlns:xsi="http://www.w3.org/2001/XMLSchema-instance" xmlns:cp="http://schemas.openxmlformats.org/package/2006/metadata/core-properties">
  <dc:creator>USER</dc:creator>
  <cp:lastModifiedBy>ASKOD</cp:lastModifiedBy>
  <cp:lastPrinted>2022-10-07T06:32:03Z</cp:lastPrinted>
  <dcterms:created xsi:type="dcterms:W3CDTF">2021-11-22T09:44:53Z</dcterms:created>
  <dcterms:modified xsi:type="dcterms:W3CDTF">2023-04-07T12:19:33Z</dcterms:modified>
</cp:coreProperties>
</file>