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ФЛЕШКА Диск D\СЕСІЯ 2023 РІК\ПМСД-СЕСІЯ 26.10.2023 (1 798 089,45)\"/>
    </mc:Choice>
  </mc:AlternateContent>
  <bookViews>
    <workbookView xWindow="0" yWindow="0" windowWidth="19200" windowHeight="7190"/>
  </bookViews>
  <sheets>
    <sheet name="ДОДАТОК ДО ПРОГРАМИ" sheetId="1" r:id="rId1"/>
  </sheets>
  <definedNames>
    <definedName name="_xlnm.Print_Area" localSheetId="0">'ДОДАТОК ДО ПРОГРАМИ'!$A$1:$N$58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9" i="1" l="1"/>
  <c r="E19" i="1"/>
  <c r="M12" i="1" l="1"/>
  <c r="F32" i="1" l="1"/>
  <c r="G32" i="1"/>
  <c r="H32" i="1"/>
  <c r="I32" i="1"/>
  <c r="J32" i="1"/>
  <c r="K32" i="1"/>
  <c r="L32" i="1"/>
  <c r="M32" i="1"/>
  <c r="N32" i="1"/>
  <c r="E32" i="1"/>
  <c r="F51" i="1" l="1"/>
  <c r="F50" i="1" s="1"/>
  <c r="G51" i="1"/>
  <c r="G50" i="1" s="1"/>
  <c r="H51" i="1"/>
  <c r="H50" i="1" s="1"/>
  <c r="I51" i="1"/>
  <c r="I50" i="1" s="1"/>
  <c r="J51" i="1"/>
  <c r="J50" i="1" s="1"/>
  <c r="K51" i="1"/>
  <c r="K50" i="1" s="1"/>
  <c r="L51" i="1"/>
  <c r="L50" i="1" s="1"/>
  <c r="M51" i="1"/>
  <c r="M50" i="1" s="1"/>
  <c r="N51" i="1"/>
  <c r="N50" i="1" s="1"/>
  <c r="F46" i="1"/>
  <c r="G46" i="1"/>
  <c r="H46" i="1"/>
  <c r="I46" i="1"/>
  <c r="J46" i="1"/>
  <c r="K46" i="1"/>
  <c r="L46" i="1"/>
  <c r="M46" i="1"/>
  <c r="N46" i="1"/>
  <c r="F38" i="1"/>
  <c r="G38" i="1"/>
  <c r="H38" i="1"/>
  <c r="I38" i="1"/>
  <c r="J38" i="1"/>
  <c r="K38" i="1"/>
  <c r="L38" i="1"/>
  <c r="M38" i="1"/>
  <c r="N38" i="1"/>
  <c r="F19" i="1"/>
  <c r="H19" i="1"/>
  <c r="I19" i="1"/>
  <c r="J19" i="1"/>
  <c r="K19" i="1"/>
  <c r="L19" i="1"/>
  <c r="M19" i="1"/>
  <c r="M11" i="1" s="1"/>
  <c r="N19" i="1"/>
  <c r="F12" i="1"/>
  <c r="G12" i="1"/>
  <c r="H12" i="1"/>
  <c r="I12" i="1"/>
  <c r="J12" i="1"/>
  <c r="K12" i="1"/>
  <c r="L12" i="1"/>
  <c r="N12" i="1"/>
  <c r="E51" i="1"/>
  <c r="E50" i="1" s="1"/>
  <c r="E46" i="1"/>
  <c r="E38" i="1"/>
  <c r="E12" i="1"/>
  <c r="K11" i="1" l="1"/>
  <c r="E37" i="1"/>
  <c r="N37" i="1"/>
  <c r="J37" i="1"/>
  <c r="K37" i="1"/>
  <c r="G37" i="1"/>
  <c r="H11" i="1"/>
  <c r="N11" i="1"/>
  <c r="J11" i="1"/>
  <c r="J9" i="1" s="1"/>
  <c r="L11" i="1"/>
  <c r="I11" i="1"/>
  <c r="F11" i="1"/>
  <c r="F37" i="1"/>
  <c r="L37" i="1"/>
  <c r="H37" i="1"/>
  <c r="G11" i="1"/>
  <c r="E11" i="1"/>
  <c r="M37" i="1"/>
  <c r="M9" i="1" s="1"/>
  <c r="I37" i="1"/>
  <c r="K9" i="1" l="1"/>
  <c r="E9" i="1"/>
  <c r="G9" i="1"/>
  <c r="F9" i="1"/>
  <c r="N9" i="1"/>
  <c r="I9" i="1"/>
  <c r="H9" i="1"/>
  <c r="L9" i="1"/>
</calcChain>
</file>

<file path=xl/sharedStrings.xml><?xml version="1.0" encoding="utf-8"?>
<sst xmlns="http://schemas.openxmlformats.org/spreadsheetml/2006/main" count="113" uniqueCount="97">
  <si>
    <t xml:space="preserve">ПРОГРАМА </t>
  </si>
  <si>
    <t>Потреба у фінансуванні на 2022 рік  (тис.грн.)</t>
  </si>
  <si>
    <t>Потреба у фінансуванні на 2023 рік  (тис.грн.)</t>
  </si>
  <si>
    <t xml:space="preserve">ВСЬОГО ПО ПРОГРАМІ </t>
  </si>
  <si>
    <t>Заробітна плата з нарахуваннями</t>
  </si>
  <si>
    <t>Придбання предметів, матеріалів, обладнання та інвентарю (господарчі, канцелярські, електротовари, ПММ, запчастини тощо)</t>
  </si>
  <si>
    <t>Придбання медикаментів  та виробів медичного призначення</t>
  </si>
  <si>
    <t>Оплату послуг (крім комунальних охорона, телекомунікаційніпослуги, інтернет, вивіз сміття, утримання прибудинкових територій, інформаційні, консультаційні послуги, послуги моніторингу транспорту, поточного ремонту, страхування тощо)</t>
  </si>
  <si>
    <t>Оплата комунальних послуг та енергоносіїв</t>
  </si>
  <si>
    <t>Іінші поточні видатки (навчання, семінари)</t>
  </si>
  <si>
    <t>Відшкодування ліків дітям з інвалідністю відповідно до Закону України «Про основи соціальної захищеності осіб з інвалідністю в Україні</t>
  </si>
  <si>
    <t>Відшкодування ліків на онкологічні захворювання, що потребують хіміотерапії та паліатитвна допомога.</t>
  </si>
  <si>
    <t>Відшкодування ліків хворому  після пересадки органів і тканин</t>
  </si>
  <si>
    <t>Закупівля медичних виробів на пільговій основі згідно Постанови КМУ №1301 від 03.12.2009 р.</t>
  </si>
  <si>
    <t>Купівля обладнання</t>
  </si>
  <si>
    <t>Забезпечення медичним обладнанням, для зубопротезування, терапевтичного та хірургічного лікування</t>
  </si>
  <si>
    <t>Капітальний ремонт  приміщеннь</t>
  </si>
  <si>
    <r>
      <t xml:space="preserve">Відшкодування ліків </t>
    </r>
    <r>
      <rPr>
        <sz val="11"/>
        <color theme="1"/>
        <rFont val="Times New Roman"/>
        <family val="1"/>
        <charset val="204"/>
      </rPr>
      <t>і</t>
    </r>
    <r>
      <rPr>
        <sz val="11"/>
        <color rgb="FF000000"/>
        <rFont val="Times New Roman"/>
        <family val="1"/>
        <charset val="204"/>
      </rPr>
      <t>ншим групам населення з переліку Додатку 1 до Постанови КМУ від 17.08.1998 №1303</t>
    </r>
  </si>
  <si>
    <r>
      <t xml:space="preserve">Відшкодування ліків </t>
    </r>
    <r>
      <rPr>
        <sz val="11"/>
        <color theme="1"/>
        <rFont val="Times New Roman"/>
        <family val="1"/>
        <charset val="204"/>
      </rPr>
      <t>о</t>
    </r>
    <r>
      <rPr>
        <sz val="11"/>
        <color rgb="FF000000"/>
        <rFont val="Times New Roman"/>
        <family val="1"/>
        <charset val="204"/>
      </rPr>
      <t>собам з інвалідністю І-ІІ групи відповідно до Закону України «Про основи соціальної захищеності осіб з інвалідністю в Україні»</t>
    </r>
  </si>
  <si>
    <t xml:space="preserve">ПОТРЕБА У ФІНАНСУВАННІ </t>
  </si>
  <si>
    <t xml:space="preserve">загальний фонд </t>
  </si>
  <si>
    <t>спеціальний фонд</t>
  </si>
  <si>
    <t xml:space="preserve">2023 рік </t>
  </si>
  <si>
    <t xml:space="preserve">2022 рік </t>
  </si>
  <si>
    <t>2024 рік</t>
  </si>
  <si>
    <t>2025 рік</t>
  </si>
  <si>
    <t>2026 рік</t>
  </si>
  <si>
    <t xml:space="preserve">№ п/п </t>
  </si>
  <si>
    <t>1.1.</t>
  </si>
  <si>
    <t>1.1.1.</t>
  </si>
  <si>
    <t>1.1.2.</t>
  </si>
  <si>
    <t>1.1.3.</t>
  </si>
  <si>
    <t>1.1.4.</t>
  </si>
  <si>
    <t>1.1.5.</t>
  </si>
  <si>
    <t>1.1.6.</t>
  </si>
  <si>
    <t>1.2.</t>
  </si>
  <si>
    <t>ВІДШКОДУВАННЯ ЛІКІВ.</t>
  </si>
  <si>
    <t>УТРИМАННЯ УСТАНОВИ.</t>
  </si>
  <si>
    <t>1.2.1.</t>
  </si>
  <si>
    <t>1.2.2.</t>
  </si>
  <si>
    <t>1.2.3.</t>
  </si>
  <si>
    <t>1.2.4.</t>
  </si>
  <si>
    <t>1.2.5.</t>
  </si>
  <si>
    <t>1.2.6.</t>
  </si>
  <si>
    <t>1.2.7.</t>
  </si>
  <si>
    <t>1.2.8.</t>
  </si>
  <si>
    <t>1.2.9.</t>
  </si>
  <si>
    <t>1.2.10.</t>
  </si>
  <si>
    <t xml:space="preserve">1.3. </t>
  </si>
  <si>
    <t>КАПІТАЛЬНІ ВИДАТКИ.</t>
  </si>
  <si>
    <t>1.3.1.</t>
  </si>
  <si>
    <t>1.3.2.</t>
  </si>
  <si>
    <t>2.1.</t>
  </si>
  <si>
    <t>2.1.1.</t>
  </si>
  <si>
    <t>2.1.2.</t>
  </si>
  <si>
    <t>2.1.3.</t>
  </si>
  <si>
    <t>2.1.4.</t>
  </si>
  <si>
    <t>2.1.5.</t>
  </si>
  <si>
    <t>2.1.6.</t>
  </si>
  <si>
    <t>2.1.7.</t>
  </si>
  <si>
    <t xml:space="preserve">2.2. </t>
  </si>
  <si>
    <t>2.2.1.</t>
  </si>
  <si>
    <t>2.2.2.</t>
  </si>
  <si>
    <t>3.1.</t>
  </si>
  <si>
    <t xml:space="preserve">ВІДШКОДУВАННЯ СТОМАТОЛОГІЧНИХ ПОСЛУГ </t>
  </si>
  <si>
    <t>3.1.1.</t>
  </si>
  <si>
    <t>3.1.2.</t>
  </si>
  <si>
    <t>3.1.3.</t>
  </si>
  <si>
    <t>3.1.4.</t>
  </si>
  <si>
    <t>ВСЬОГО по розділу 1.</t>
  </si>
  <si>
    <t>ВСЬОГО по розділу 2.</t>
  </si>
  <si>
    <t>3. ПРОФІЛАКТИКА ТА ЛІКУВАННЯ СТОМАТОЛОГІЧНИХ ЗАХВОРЮВАНЬ У ДІТЕЙ ТА ОКРЕМИХ КАТЕГОРІЙ ДОРОСЛОГО НАСЕЛЕННЯ В БРОВАРСЬКІЙ МІСЬКІЙ ТЕРИТОРІАЛЬНІЙ ГРОМАДІ НА 2022-2026 РОКИ.</t>
  </si>
  <si>
    <t>ВСЬОГО розділу 3.</t>
  </si>
  <si>
    <t>Заходи та потреба у їх фінансуванні</t>
  </si>
  <si>
    <t>Відшкодування ліків на інші захворювання з Додатку 2 до Постанови КМУ від 17.08.1998 №1303</t>
  </si>
  <si>
    <t>Відшкодування ліків для пацієнтів з орфанними  захворюваннями.</t>
  </si>
  <si>
    <t xml:space="preserve">Капітальний ремонт </t>
  </si>
  <si>
    <t xml:space="preserve">1. ФІНАНСОВА ПІДТРИМКА КОМУНАЛЬНОГО НЕКОМЕРЦІЙНОГО ПІДПРИЄМСТВА БРОВАРСЬКОЇ МІСЬКОЇ РАДИ БРОВАРСЬКОГО РАЙОНУ КИЇВСЬКОЇ ОБЛАСТІ «БРОВАРСЬКИЙ МІСЬКИЙ ЦЕНТР ПЕРВИННОЇ МЕДИКО-САНІТАРНОЇ ДОПОМОГИ»  </t>
  </si>
  <si>
    <r>
      <t xml:space="preserve"> 2. ФІНАНСОВА ПІДТРИМКА КОМУНАЛЬНОГО НЕКОМЕРЦІЙНОГО ПІДПРИЄМСТВА БРОВАРСЬКОЇ МІСЬКОЇ РАДИ БРОВАРСЬКОГО РАЙОНУ КИЇВСЬКОЇ ОБЛАСТІ «БРОВАРСЬКА СТОМАТОЛОГІЧНА ПОЛІКЛІННІКА»</t>
    </r>
    <r>
      <rPr>
        <b/>
        <sz val="11"/>
        <color rgb="FF000000"/>
        <rFont val="Times New Roman"/>
        <family val="1"/>
        <charset val="204"/>
      </rPr>
      <t>.</t>
    </r>
  </si>
  <si>
    <t xml:space="preserve">Поточні видатки для забезпечення діяльності </t>
  </si>
  <si>
    <t>1.3.3.</t>
  </si>
  <si>
    <t xml:space="preserve">Реконструкція </t>
  </si>
  <si>
    <t>до Комплексної Програми  розвитку охорони здоров’я в                                                                                                                                                                                                                                                                                                                       Броварській міській територіальній громаді на 2022 - 2026 роки</t>
  </si>
  <si>
    <t xml:space="preserve">Додаток  </t>
  </si>
  <si>
    <t xml:space="preserve">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та учасники АТО-ООС,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за призначенням сімейного лікаря.
</t>
  </si>
  <si>
    <t>Невідкладна допомога до виведення з гострого стану мешканцям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</si>
  <si>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 xml:space="preserve">Терапевтична та хірургічна стоматологічна допомога у повному обсязі без застосування високовартісних матеріалів мешканцям Броварської міської територіальної громади:  ветеранам війни (учасникам бойових дій, інвалідам війни, учасникам війни), учасникам АТО-ООС, особам з інвалідністю I групи та II (якщо довічно) групи,  особам, нагородженим знаком “Почесний донор України“,  ветеранам праці (вік яких від 70-ти років та більше), почесним громадянам міста Бровари, особам, яким присвоєне почесне звання “Мати-героїня“ ,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  профілактичний огляд допризовникам, призовникам.
</t>
  </si>
  <si>
    <t>Ортопедична стоматологічна допомога з поновленням жувальної спроможності із застосуванням зубних протезів (штамповано-паяні незнімні протези; знімні пластинчаті протези суцільнолиті та пластмасові конструкції протезів за медичними показаннями у повному обсязі: ветеранам війни (учасникам бойових дій, інвалідам війни, учасникам війни), учасникам АТО, особам з інвалідністю I групи та II (якщо довічно) групи, особам, нагородженим знаком “Почесний донор України“, почесним громадянам міста Бровари, ветеранам праці (вік яких від 70-ти років та більше), особам, яким присвоєне почесне звання “Мати-героїня“,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Броварської міської територіальної громади.</t>
  </si>
  <si>
    <t>Відшкодування ліків на лікування  хвороб (ревматизм, ревматоїдний артрит, системний червоний вовчак, бронхіальна астма,  цукровий діабет, післяопераційний гіпотиреоз,, хвороба Бехтерєва, шизофренія та епілепсія, хвороба Паркінсона, оперовані на серці.</t>
  </si>
  <si>
    <t>1.2.11.</t>
  </si>
  <si>
    <t xml:space="preserve">Забезпечення дітей хворих на фенілкетонурію з спеціальним лікувальним харчуванням </t>
  </si>
  <si>
    <t xml:space="preserve">Терапевтична та хірургічна стоматологічна допомога у повному обсязі дитячому населенню віком до 18 років, Броварської міської територіальної громади, внутрішньо та тимчасово переміщеним особам, які тимчасово проживають на території Броварської міської територіальної громади на період воєнного стану,  без застосування високовартісних матеріалів  </t>
  </si>
  <si>
    <t>Міський голова                                                                                                                                                    Ігор САПОЖКО</t>
  </si>
  <si>
    <t>1.2.12.</t>
  </si>
  <si>
    <t>Відшкодування ліків у учасникам бойових дій та особи з інвалідністю відповідно до Закону України «Про статус ветеранів війни, гарантії їх соціального захисту», а також військовослужбовцям підрозділів Збройних Сил України, підрозділам територіальної оборони, добровольчим формуванням та іншим військовим, які виконують функції по захисту України.</t>
  </si>
  <si>
    <t>Затвердженої рішенням  Броварської міської ради Броварського району Київської області  від 23.12.2021 №594-19-08</t>
  </si>
  <si>
    <t xml:space="preserve"> у редакції рішення  Броварської міської ради Броварського району Київської області        від 29.06.2023 року  № 1214-51-08</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</si>
</sst>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2"/>
      <color theme="1"/>
      <name val="Times New Roman"/>
      <family val="2"/>
      <charset val="204"/>
    </font>
    <font>
      <sz val="11"/>
      <color theme="1"/>
      <name val="Calibri"/>
      <family val="2"/>
      <charset val="204"/>
    </font>
    <font>
      <b/>
      <sz val="11"/>
      <color rgb="FF000000"/>
      <name val="Times New Roman"/>
      <family val="1"/>
      <charset val="204"/>
    </font>
    <font>
      <sz val="11"/>
      <color theme="1"/>
      <name val="Times New Roman"/>
      <family val="1"/>
      <charset val="204"/>
    </font>
    <font>
      <sz val="11"/>
      <color theme="1"/>
      <name val="Times New Roman"/>
      <family val="2"/>
      <charset val="204"/>
    </font>
    <font>
      <b/>
      <sz val="11"/>
      <color theme="1"/>
      <name val="Times New Roman"/>
      <family val="1"/>
      <charset val="204"/>
    </font>
    <font>
      <sz val="11"/>
      <color rgb="FF000000"/>
      <name val="Times New Roman"/>
      <family val="1"/>
      <charset val="204"/>
    </font>
    <font>
      <b/>
      <sz val="12"/>
      <color theme="1"/>
      <name val="Times New Roman"/>
      <family val="1"/>
      <charset val="204"/>
    </font>
    <font>
      <b/>
      <sz val="14"/>
      <color theme="1"/>
      <name val="Times New Roman"/>
      <family val="1"/>
      <charset val="204"/>
    </font>
    <font>
      <sz val="12"/>
      <name val="Times New Roman"/>
      <family val="2"/>
      <charset val="204"/>
    </font>
    <font>
      <b/>
      <sz val="12"/>
      <name val="Times New Roman"/>
      <family val="2"/>
      <charset val="204"/>
    </font>
    <font>
      <sz val="11"/>
      <name val="Times New Roman"/>
      <family val="2"/>
      <charset val="204"/>
    </font>
    <font>
      <b/>
      <sz val="14"/>
      <name val="Times New Roman"/>
      <family val="2"/>
      <charset val="204"/>
    </font>
    <font>
      <b/>
      <sz val="11"/>
      <name val="Times New Roman"/>
      <family val="2"/>
      <charset val="204"/>
    </font>
    <font>
      <b/>
      <sz val="10"/>
      <color theme="1"/>
      <name val="Times New Roman"/>
      <family val="1"/>
      <charset val="204"/>
    </font>
  </fonts>
  <fills count="9">
    <fill>
      <patternFill patternType="none"/>
    </fill>
    <fill>
      <patternFill patternType="gray125"/>
    </fill>
    <fill>
      <patternFill patternType="solid">
        <fgColor theme="7"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CCCC"/>
        <bgColor indexed="64"/>
      </patternFill>
    </fill>
    <fill>
      <patternFill patternType="solid">
        <fgColor rgb="FFCCECFF"/>
        <bgColor indexed="64"/>
      </patternFill>
    </fill>
    <fill>
      <patternFill patternType="solid">
        <fgColor rgb="FFCCCCFF"/>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142">
    <xf numFmtId="0" fontId="0" fillId="0" borderId="0" xfId="0"/>
    <xf numFmtId="0" fontId="4" fillId="0" borderId="0" xfId="0" applyFont="1"/>
    <xf numFmtId="0" fontId="6" fillId="0" borderId="1" xfId="0" applyFont="1" applyBorder="1" applyAlignment="1">
      <alignment vertical="center" wrapText="1"/>
    </xf>
    <xf numFmtId="0" fontId="5" fillId="0" borderId="0" xfId="0" applyFont="1" applyAlignment="1">
      <alignment horizontal="right" vertical="center" indent="2"/>
    </xf>
    <xf numFmtId="0" fontId="3" fillId="0" borderId="1" xfId="0" applyFont="1" applyBorder="1" applyAlignment="1">
      <alignment vertical="center" wrapText="1"/>
    </xf>
    <xf numFmtId="0" fontId="6" fillId="0" borderId="20" xfId="0" applyFont="1" applyBorder="1" applyAlignment="1">
      <alignment vertical="center" wrapText="1"/>
    </xf>
    <xf numFmtId="0" fontId="6" fillId="0" borderId="2" xfId="0" applyFont="1" applyBorder="1" applyAlignment="1">
      <alignment vertical="center" wrapText="1"/>
    </xf>
    <xf numFmtId="0" fontId="6" fillId="0" borderId="28" xfId="0" applyFont="1" applyBorder="1" applyAlignment="1">
      <alignment vertical="center" wrapText="1"/>
    </xf>
    <xf numFmtId="0" fontId="3" fillId="0" borderId="20" xfId="0" applyFont="1" applyBorder="1" applyAlignment="1">
      <alignment vertical="center" wrapText="1"/>
    </xf>
    <xf numFmtId="0" fontId="3" fillId="0" borderId="2" xfId="0" applyFont="1" applyBorder="1" applyAlignment="1">
      <alignment vertical="center" wrapText="1"/>
    </xf>
    <xf numFmtId="3" fontId="6" fillId="0" borderId="28" xfId="0" applyNumberFormat="1" applyFont="1" applyBorder="1" applyAlignment="1">
      <alignment vertical="center" wrapText="1"/>
    </xf>
    <xf numFmtId="3" fontId="6" fillId="0" borderId="1" xfId="0" applyNumberFormat="1" applyFont="1" applyBorder="1" applyAlignment="1">
      <alignment vertical="center" wrapText="1"/>
    </xf>
    <xf numFmtId="3" fontId="6" fillId="0" borderId="20" xfId="0" applyNumberFormat="1" applyFont="1" applyBorder="1" applyAlignment="1">
      <alignment vertical="center" wrapText="1"/>
    </xf>
    <xf numFmtId="3" fontId="6" fillId="0" borderId="2" xfId="0" applyNumberFormat="1" applyFont="1" applyBorder="1" applyAlignment="1">
      <alignment vertical="center" wrapText="1"/>
    </xf>
    <xf numFmtId="3" fontId="4" fillId="0" borderId="2" xfId="0" applyNumberFormat="1" applyFont="1" applyBorder="1" applyAlignment="1">
      <alignment vertical="center"/>
    </xf>
    <xf numFmtId="3" fontId="4" fillId="0" borderId="7" xfId="0" applyNumberFormat="1" applyFont="1" applyBorder="1" applyAlignment="1">
      <alignment vertical="center"/>
    </xf>
    <xf numFmtId="3" fontId="1" fillId="0" borderId="1" xfId="0" applyNumberFormat="1" applyFont="1" applyBorder="1" applyAlignment="1">
      <alignment vertical="center" wrapText="1"/>
    </xf>
    <xf numFmtId="3" fontId="4" fillId="0" borderId="1" xfId="0" applyNumberFormat="1" applyFont="1" applyBorder="1" applyAlignment="1">
      <alignment vertical="center"/>
    </xf>
    <xf numFmtId="3" fontId="4" fillId="0" borderId="8" xfId="0" applyNumberFormat="1" applyFont="1" applyBorder="1" applyAlignment="1">
      <alignment vertical="center"/>
    </xf>
    <xf numFmtId="3" fontId="1" fillId="0" borderId="20" xfId="0" applyNumberFormat="1" applyFont="1" applyBorder="1" applyAlignment="1">
      <alignment vertical="center" wrapText="1"/>
    </xf>
    <xf numFmtId="3" fontId="4" fillId="0" borderId="20" xfId="0" applyNumberFormat="1" applyFont="1" applyBorder="1" applyAlignment="1">
      <alignment vertical="center"/>
    </xf>
    <xf numFmtId="3" fontId="4" fillId="0" borderId="26" xfId="0" applyNumberFormat="1" applyFont="1" applyBorder="1" applyAlignment="1">
      <alignment vertical="center"/>
    </xf>
    <xf numFmtId="3" fontId="3" fillId="0" borderId="2" xfId="0" applyNumberFormat="1" applyFont="1" applyBorder="1" applyAlignment="1">
      <alignment vertical="center"/>
    </xf>
    <xf numFmtId="3" fontId="3" fillId="0" borderId="7" xfId="0" applyNumberFormat="1" applyFont="1" applyBorder="1" applyAlignment="1">
      <alignment vertical="center"/>
    </xf>
    <xf numFmtId="3" fontId="3" fillId="0" borderId="1" xfId="0" applyNumberFormat="1" applyFont="1" applyBorder="1" applyAlignment="1">
      <alignment vertical="center" wrapText="1"/>
    </xf>
    <xf numFmtId="3" fontId="3" fillId="0" borderId="1" xfId="0" applyNumberFormat="1" applyFont="1" applyBorder="1" applyAlignment="1">
      <alignment vertical="center"/>
    </xf>
    <xf numFmtId="3" fontId="3" fillId="0" borderId="8" xfId="0" applyNumberFormat="1" applyFont="1" applyBorder="1" applyAlignment="1">
      <alignment vertical="center"/>
    </xf>
    <xf numFmtId="3" fontId="3" fillId="0" borderId="20" xfId="0" applyNumberFormat="1" applyFont="1" applyBorder="1" applyAlignment="1">
      <alignment vertical="center"/>
    </xf>
    <xf numFmtId="3" fontId="3" fillId="0" borderId="26" xfId="0" applyNumberFormat="1" applyFont="1" applyBorder="1" applyAlignment="1">
      <alignment vertical="center"/>
    </xf>
    <xf numFmtId="3" fontId="3" fillId="0" borderId="20" xfId="0" applyNumberFormat="1" applyFont="1" applyBorder="1" applyAlignment="1">
      <alignment vertical="center" wrapText="1"/>
    </xf>
    <xf numFmtId="0" fontId="0" fillId="4" borderId="0" xfId="0" applyFill="1"/>
    <xf numFmtId="0" fontId="5" fillId="3" borderId="15" xfId="0" applyFont="1" applyFill="1" applyBorder="1" applyAlignment="1">
      <alignment horizontal="justify" vertical="center" wrapText="1"/>
    </xf>
    <xf numFmtId="0" fontId="5" fillId="3" borderId="18" xfId="0" applyFont="1" applyFill="1" applyBorder="1" applyAlignment="1">
      <alignment horizontal="justify" vertical="center" wrapText="1"/>
    </xf>
    <xf numFmtId="3" fontId="2" fillId="7" borderId="3" xfId="0" applyNumberFormat="1" applyFont="1" applyFill="1" applyBorder="1" applyAlignment="1">
      <alignment vertical="center" wrapText="1"/>
    </xf>
    <xf numFmtId="3" fontId="2" fillId="7" borderId="5" xfId="0" applyNumberFormat="1" applyFont="1" applyFill="1" applyBorder="1" applyAlignment="1">
      <alignment vertical="center" wrapText="1"/>
    </xf>
    <xf numFmtId="0" fontId="7" fillId="6" borderId="13" xfId="0" applyFont="1" applyFill="1" applyBorder="1"/>
    <xf numFmtId="0" fontId="2" fillId="6" borderId="3" xfId="0" applyFont="1" applyFill="1" applyBorder="1" applyAlignment="1">
      <alignment vertical="center" wrapText="1"/>
    </xf>
    <xf numFmtId="3" fontId="2" fillId="6" borderId="3" xfId="0" applyNumberFormat="1" applyFont="1" applyFill="1" applyBorder="1" applyAlignment="1">
      <alignment vertical="center" wrapText="1"/>
    </xf>
    <xf numFmtId="3" fontId="2" fillId="6" borderId="5" xfId="0" applyNumberFormat="1" applyFont="1" applyFill="1" applyBorder="1" applyAlignment="1">
      <alignment vertical="center" wrapText="1"/>
    </xf>
    <xf numFmtId="3" fontId="6" fillId="6" borderId="3" xfId="0" applyNumberFormat="1" applyFont="1" applyFill="1" applyBorder="1" applyAlignment="1">
      <alignment vertical="center" wrapText="1"/>
    </xf>
    <xf numFmtId="3" fontId="6" fillId="6" borderId="5" xfId="0" applyNumberFormat="1" applyFont="1" applyFill="1" applyBorder="1" applyAlignment="1">
      <alignment vertical="center" wrapText="1"/>
    </xf>
    <xf numFmtId="0" fontId="5" fillId="6" borderId="3" xfId="0" applyFont="1" applyFill="1" applyBorder="1" applyAlignment="1">
      <alignment vertical="center" wrapText="1"/>
    </xf>
    <xf numFmtId="0" fontId="6" fillId="6" borderId="3" xfId="0" applyFont="1" applyFill="1" applyBorder="1" applyAlignment="1">
      <alignment horizontal="right" vertical="center" wrapText="1"/>
    </xf>
    <xf numFmtId="0" fontId="6" fillId="6" borderId="3" xfId="0" applyFont="1" applyFill="1" applyBorder="1" applyAlignment="1">
      <alignment vertical="center" wrapText="1"/>
    </xf>
    <xf numFmtId="0" fontId="0" fillId="6" borderId="3" xfId="0" applyFill="1" applyBorder="1"/>
    <xf numFmtId="0" fontId="0" fillId="6" borderId="5" xfId="0" applyFill="1" applyBorder="1"/>
    <xf numFmtId="0" fontId="5" fillId="0" borderId="0" xfId="0" applyFont="1" applyBorder="1" applyAlignment="1">
      <alignment horizontal="right" wrapText="1"/>
    </xf>
    <xf numFmtId="0" fontId="7" fillId="0" borderId="0" xfId="0" applyFont="1" applyAlignment="1">
      <alignment horizontal="right" vertical="center"/>
    </xf>
    <xf numFmtId="0" fontId="8" fillId="0" borderId="0" xfId="0" applyFont="1" applyAlignment="1">
      <alignment horizontal="center"/>
    </xf>
    <xf numFmtId="0" fontId="7" fillId="8" borderId="0" xfId="0" applyFont="1" applyFill="1" applyBorder="1" applyAlignment="1">
      <alignment horizontal="right" wrapText="1"/>
    </xf>
    <xf numFmtId="0" fontId="3" fillId="8" borderId="0" xfId="0" applyFont="1" applyFill="1" applyBorder="1" applyAlignment="1">
      <alignment horizontal="center" wrapText="1"/>
    </xf>
    <xf numFmtId="0" fontId="8" fillId="8" borderId="0" xfId="0" applyFont="1" applyFill="1" applyBorder="1" applyAlignment="1">
      <alignment horizontal="center" wrapText="1"/>
    </xf>
    <xf numFmtId="0" fontId="5" fillId="8" borderId="0" xfId="0" applyFont="1" applyFill="1" applyBorder="1" applyAlignment="1">
      <alignment horizontal="center" wrapText="1"/>
    </xf>
    <xf numFmtId="0" fontId="2" fillId="8" borderId="0" xfId="0" applyFont="1" applyFill="1" applyBorder="1" applyAlignment="1">
      <alignment horizontal="center" vertical="center" wrapText="1"/>
    </xf>
    <xf numFmtId="0" fontId="5" fillId="8" borderId="0" xfId="0" applyFont="1" applyFill="1" applyBorder="1" applyAlignment="1">
      <alignment horizontal="justify" vertical="center" wrapText="1"/>
    </xf>
    <xf numFmtId="3" fontId="5" fillId="8" borderId="0" xfId="0" applyNumberFormat="1" applyFont="1" applyFill="1" applyBorder="1" applyAlignment="1">
      <alignment horizontal="justify" vertical="center" wrapText="1"/>
    </xf>
    <xf numFmtId="0" fontId="2" fillId="8" borderId="0" xfId="0" applyFont="1" applyFill="1" applyBorder="1" applyAlignment="1">
      <alignment horizontal="left" vertical="center" wrapText="1"/>
    </xf>
    <xf numFmtId="3" fontId="2" fillId="8" borderId="0" xfId="0" applyNumberFormat="1" applyFont="1" applyFill="1" applyBorder="1" applyAlignment="1">
      <alignment horizontal="center" vertical="center" wrapText="1"/>
    </xf>
    <xf numFmtId="3" fontId="6" fillId="8" borderId="0" xfId="0" applyNumberFormat="1" applyFont="1" applyFill="1" applyBorder="1" applyAlignment="1">
      <alignment horizontal="center" vertical="center" wrapText="1"/>
    </xf>
    <xf numFmtId="3" fontId="0" fillId="8" borderId="0" xfId="0" applyNumberFormat="1" applyFill="1" applyBorder="1"/>
    <xf numFmtId="3" fontId="4" fillId="8" borderId="0" xfId="0" applyNumberFormat="1" applyFont="1" applyFill="1" applyBorder="1" applyAlignment="1">
      <alignment horizontal="center"/>
    </xf>
    <xf numFmtId="3" fontId="2" fillId="8" borderId="0" xfId="0" applyNumberFormat="1" applyFont="1" applyFill="1" applyBorder="1" applyAlignment="1">
      <alignment vertical="center" wrapText="1"/>
    </xf>
    <xf numFmtId="3" fontId="3" fillId="8" borderId="0" xfId="0" applyNumberFormat="1" applyFont="1" applyFill="1" applyBorder="1" applyAlignment="1">
      <alignment vertical="center"/>
    </xf>
    <xf numFmtId="3" fontId="6" fillId="8" borderId="0" xfId="0" applyNumberFormat="1" applyFont="1" applyFill="1" applyBorder="1" applyAlignment="1">
      <alignment vertical="center" wrapText="1"/>
    </xf>
    <xf numFmtId="3" fontId="4" fillId="8" borderId="0" xfId="0" applyNumberFormat="1" applyFont="1" applyFill="1" applyBorder="1" applyAlignment="1">
      <alignment vertical="center"/>
    </xf>
    <xf numFmtId="0" fontId="0" fillId="8" borderId="0" xfId="0" applyFill="1" applyBorder="1"/>
    <xf numFmtId="3" fontId="11" fillId="0" borderId="0" xfId="0" applyNumberFormat="1" applyFont="1" applyFill="1" applyBorder="1" applyAlignment="1">
      <alignment horizontal="center" vertical="center" wrapText="1"/>
    </xf>
    <xf numFmtId="0" fontId="9" fillId="0" borderId="0" xfId="0" applyFont="1" applyFill="1"/>
    <xf numFmtId="0" fontId="10" fillId="0" borderId="0" xfId="0" applyFont="1" applyFill="1" applyAlignment="1">
      <alignment horizontal="right" vertical="center"/>
    </xf>
    <xf numFmtId="0" fontId="10" fillId="0" borderId="0" xfId="0" applyFont="1" applyFill="1" applyBorder="1" applyAlignment="1">
      <alignment horizontal="right" wrapText="1"/>
    </xf>
    <xf numFmtId="0" fontId="11" fillId="0" borderId="0" xfId="0" applyFont="1" applyFill="1" applyBorder="1" applyAlignment="1">
      <alignment horizontal="center" wrapText="1"/>
    </xf>
    <xf numFmtId="0" fontId="12" fillId="0" borderId="0" xfId="0" applyFont="1" applyFill="1" applyBorder="1" applyAlignment="1">
      <alignment horizontal="center" wrapText="1"/>
    </xf>
    <xf numFmtId="0" fontId="13" fillId="0" borderId="0" xfId="0" applyFont="1" applyFill="1" applyBorder="1" applyAlignment="1">
      <alignment horizont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horizontal="justify" vertical="center" wrapText="1"/>
    </xf>
    <xf numFmtId="3" fontId="13" fillId="0" borderId="0" xfId="0" applyNumberFormat="1" applyFont="1" applyFill="1" applyBorder="1" applyAlignment="1">
      <alignment horizontal="justify" vertical="center" wrapText="1"/>
    </xf>
    <xf numFmtId="0" fontId="13" fillId="0" borderId="0" xfId="0" applyFont="1" applyFill="1" applyBorder="1" applyAlignment="1">
      <alignment horizontal="left" vertical="center" wrapText="1"/>
    </xf>
    <xf numFmtId="3" fontId="13" fillId="0" borderId="0" xfId="0" applyNumberFormat="1" applyFont="1" applyFill="1" applyBorder="1" applyAlignment="1">
      <alignment horizontal="center" vertical="center" wrapText="1"/>
    </xf>
    <xf numFmtId="3" fontId="9" fillId="0" borderId="0" xfId="0" applyNumberFormat="1" applyFont="1" applyFill="1" applyBorder="1"/>
    <xf numFmtId="3" fontId="11" fillId="0" borderId="0" xfId="0" applyNumberFormat="1" applyFont="1" applyFill="1" applyBorder="1" applyAlignment="1">
      <alignment horizontal="center"/>
    </xf>
    <xf numFmtId="3" fontId="13" fillId="0" borderId="0" xfId="0" applyNumberFormat="1" applyFont="1" applyFill="1" applyBorder="1" applyAlignment="1">
      <alignment vertical="center" wrapText="1"/>
    </xf>
    <xf numFmtId="3" fontId="11" fillId="0" borderId="0" xfId="0" applyNumberFormat="1" applyFont="1" applyFill="1" applyBorder="1" applyAlignment="1">
      <alignment vertical="center"/>
    </xf>
    <xf numFmtId="3" fontId="11" fillId="0" borderId="0" xfId="0" applyNumberFormat="1" applyFont="1" applyFill="1" applyBorder="1" applyAlignment="1">
      <alignment vertical="center" wrapText="1"/>
    </xf>
    <xf numFmtId="0" fontId="9" fillId="0" borderId="0" xfId="0" applyFont="1" applyFill="1" applyBorder="1"/>
    <xf numFmtId="0" fontId="12" fillId="0" borderId="0" xfId="0" applyFont="1" applyFill="1" applyAlignment="1">
      <alignment horizontal="center"/>
    </xf>
    <xf numFmtId="0" fontId="7" fillId="0" borderId="0" xfId="0" applyFont="1" applyBorder="1" applyAlignment="1">
      <alignment horizontal="right" wrapText="1"/>
    </xf>
    <xf numFmtId="3" fontId="5" fillId="2" borderId="3" xfId="0" applyNumberFormat="1" applyFont="1" applyFill="1" applyBorder="1" applyAlignment="1">
      <alignment vertical="center" wrapText="1"/>
    </xf>
    <xf numFmtId="3" fontId="2" fillId="7" borderId="17" xfId="0" applyNumberFormat="1" applyFont="1" applyFill="1" applyBorder="1" applyAlignment="1">
      <alignment vertical="center" wrapText="1"/>
    </xf>
    <xf numFmtId="3" fontId="2" fillId="7" borderId="4" xfId="0" applyNumberFormat="1" applyFont="1" applyFill="1" applyBorder="1" applyAlignment="1">
      <alignment vertical="center" wrapText="1"/>
    </xf>
    <xf numFmtId="0" fontId="7" fillId="6" borderId="13" xfId="0" applyFont="1" applyFill="1" applyBorder="1" applyAlignment="1"/>
    <xf numFmtId="3" fontId="2" fillId="6" borderId="17" xfId="0" applyNumberFormat="1" applyFont="1" applyFill="1" applyBorder="1" applyAlignment="1">
      <alignment vertical="center" wrapText="1"/>
    </xf>
    <xf numFmtId="3" fontId="2" fillId="6" borderId="4" xfId="0" applyNumberFormat="1" applyFont="1" applyFill="1" applyBorder="1" applyAlignment="1">
      <alignment vertical="center" wrapText="1"/>
    </xf>
    <xf numFmtId="14" fontId="0" fillId="0" borderId="25" xfId="0" applyNumberFormat="1" applyBorder="1" applyAlignment="1"/>
    <xf numFmtId="3" fontId="6" fillId="0" borderId="17" xfId="0" applyNumberFormat="1" applyFont="1" applyFill="1" applyBorder="1" applyAlignment="1">
      <alignment vertical="center" wrapText="1"/>
    </xf>
    <xf numFmtId="3" fontId="6" fillId="0" borderId="4" xfId="0" applyNumberFormat="1" applyFont="1" applyFill="1" applyBorder="1" applyAlignment="1">
      <alignment vertical="center" wrapText="1"/>
    </xf>
    <xf numFmtId="0" fontId="0" fillId="0" borderId="14" xfId="0" applyBorder="1" applyAlignment="1"/>
    <xf numFmtId="14" fontId="0" fillId="0" borderId="14" xfId="0" applyNumberFormat="1" applyBorder="1" applyAlignment="1"/>
    <xf numFmtId="0" fontId="0" fillId="0" borderId="21" xfId="0" applyBorder="1" applyAlignment="1"/>
    <xf numFmtId="0" fontId="0" fillId="0" borderId="25" xfId="0" applyBorder="1" applyAlignment="1"/>
    <xf numFmtId="3" fontId="4" fillId="0" borderId="2" xfId="0" applyNumberFormat="1" applyFont="1" applyBorder="1" applyAlignment="1"/>
    <xf numFmtId="3" fontId="0" fillId="0" borderId="2" xfId="0" applyNumberFormat="1" applyBorder="1" applyAlignment="1"/>
    <xf numFmtId="3" fontId="0" fillId="0" borderId="7" xfId="0" applyNumberFormat="1" applyBorder="1" applyAlignment="1"/>
    <xf numFmtId="3" fontId="4" fillId="0" borderId="1" xfId="0" applyNumberFormat="1" applyFont="1" applyBorder="1" applyAlignment="1"/>
    <xf numFmtId="3" fontId="0" fillId="0" borderId="1" xfId="0" applyNumberFormat="1" applyBorder="1" applyAlignment="1"/>
    <xf numFmtId="3" fontId="4" fillId="0" borderId="20" xfId="0" applyNumberFormat="1" applyFont="1" applyBorder="1" applyAlignment="1"/>
    <xf numFmtId="3" fontId="0" fillId="0" borderId="20" xfId="0" applyNumberFormat="1" applyBorder="1" applyAlignment="1"/>
    <xf numFmtId="3" fontId="4" fillId="0" borderId="28" xfId="0" applyNumberFormat="1" applyFont="1" applyBorder="1" applyAlignment="1"/>
    <xf numFmtId="3" fontId="0" fillId="0" borderId="28" xfId="0" applyNumberFormat="1" applyBorder="1" applyAlignment="1"/>
    <xf numFmtId="0" fontId="0" fillId="0" borderId="9" xfId="0" applyBorder="1" applyAlignment="1"/>
    <xf numFmtId="3" fontId="0" fillId="0" borderId="29" xfId="0" applyNumberFormat="1" applyBorder="1" applyAlignment="1"/>
    <xf numFmtId="3" fontId="0" fillId="0" borderId="26" xfId="0" applyNumberFormat="1" applyBorder="1" applyAlignment="1"/>
    <xf numFmtId="0" fontId="0" fillId="0" borderId="27" xfId="0" applyBorder="1" applyAlignment="1"/>
    <xf numFmtId="0" fontId="0" fillId="0" borderId="19" xfId="0" applyBorder="1" applyAlignment="1"/>
    <xf numFmtId="0" fontId="2" fillId="6" borderId="34" xfId="0" applyFont="1" applyFill="1" applyBorder="1" applyAlignment="1">
      <alignment vertical="center" wrapText="1"/>
    </xf>
    <xf numFmtId="0" fontId="7" fillId="6" borderId="35" xfId="0" applyFont="1" applyFill="1" applyBorder="1" applyAlignment="1"/>
    <xf numFmtId="3" fontId="4" fillId="6" borderId="34" xfId="0" applyNumberFormat="1" applyFont="1" applyFill="1" applyBorder="1" applyAlignment="1"/>
    <xf numFmtId="14" fontId="0" fillId="0" borderId="1" xfId="0" applyNumberFormat="1" applyBorder="1" applyAlignment="1"/>
    <xf numFmtId="0" fontId="7" fillId="0" borderId="0" xfId="0" applyFont="1" applyAlignment="1">
      <alignment horizontal="right" vertical="center"/>
    </xf>
    <xf numFmtId="0" fontId="7" fillId="0" borderId="0" xfId="0" applyFont="1" applyBorder="1" applyAlignment="1">
      <alignment horizontal="right" wrapText="1"/>
    </xf>
    <xf numFmtId="0" fontId="5" fillId="3" borderId="10" xfId="0" applyFont="1" applyFill="1" applyBorder="1" applyAlignment="1">
      <alignment horizontal="center" wrapText="1"/>
    </xf>
    <xf numFmtId="0" fontId="5" fillId="3" borderId="11" xfId="0" applyFont="1" applyFill="1" applyBorder="1" applyAlignment="1">
      <alignment horizontal="center" wrapText="1"/>
    </xf>
    <xf numFmtId="0" fontId="5" fillId="3" borderId="12" xfId="0" applyFont="1" applyFill="1" applyBorder="1" applyAlignment="1">
      <alignment horizont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8" fillId="0" borderId="30" xfId="0" applyFont="1" applyBorder="1" applyAlignment="1">
      <alignment horizontal="center" wrapText="1"/>
    </xf>
    <xf numFmtId="0" fontId="14" fillId="0" borderId="0" xfId="0" applyFont="1" applyBorder="1" applyAlignment="1">
      <alignment horizontal="right" wrapText="1"/>
    </xf>
    <xf numFmtId="0" fontId="8" fillId="0" borderId="0" xfId="0" applyFont="1" applyAlignment="1">
      <alignment horizontal="center"/>
    </xf>
    <xf numFmtId="0" fontId="5" fillId="2" borderId="13" xfId="0" applyFont="1" applyFill="1" applyBorder="1" applyAlignment="1"/>
    <xf numFmtId="0" fontId="5" fillId="2" borderId="17" xfId="0" applyFont="1" applyFill="1" applyBorder="1" applyAlignment="1"/>
    <xf numFmtId="0" fontId="5" fillId="3" borderId="23" xfId="0" applyFont="1" applyFill="1" applyBorder="1" applyAlignment="1">
      <alignment horizontal="center" vertical="center"/>
    </xf>
    <xf numFmtId="0" fontId="0" fillId="3" borderId="22" xfId="0" applyFill="1" applyBorder="1" applyAlignment="1">
      <alignment horizontal="center" vertical="center"/>
    </xf>
    <xf numFmtId="0" fontId="0" fillId="3" borderId="24" xfId="0"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2" fillId="7" borderId="13" xfId="0" applyFont="1" applyFill="1" applyBorder="1" applyAlignment="1">
      <alignment vertical="center" wrapText="1"/>
    </xf>
    <xf numFmtId="0" fontId="2" fillId="7" borderId="17" xfId="0" applyFont="1" applyFill="1" applyBorder="1" applyAlignment="1">
      <alignment vertical="center" wrapText="1"/>
    </xf>
    <xf numFmtId="0" fontId="2" fillId="7" borderId="4" xfId="0" applyFont="1" applyFill="1" applyBorder="1" applyAlignment="1">
      <alignment vertical="center" wrapText="1"/>
    </xf>
    <xf numFmtId="0" fontId="2" fillId="5" borderId="13" xfId="0" applyFont="1" applyFill="1" applyBorder="1" applyAlignment="1">
      <alignment vertical="center" wrapText="1"/>
    </xf>
    <xf numFmtId="0" fontId="2" fillId="5" borderId="6" xfId="0" applyFont="1" applyFill="1" applyBorder="1" applyAlignment="1">
      <alignment vertical="center" wrapText="1"/>
    </xf>
    <xf numFmtId="0" fontId="2" fillId="5" borderId="4" xfId="0" applyFont="1" applyFill="1" applyBorder="1" applyAlignment="1">
      <alignment vertical="center" wrapText="1"/>
    </xf>
  </cellXfs>
  <cellStyles count="1">
    <cellStyle name="Обычный" xfId="0" builtinId="0"/>
  </cellStyles>
  <dxfs count="0"/>
  <tableStyles count="0" defaultTableStyle="TableStyleMedium2" defaultPivotStyle="PivotStyleLight16"/>
  <colors>
    <mruColors>
      <color rgb="FFCCCCFF"/>
      <color rgb="FFFFCCCC"/>
      <color rgb="FFCCECFF"/>
      <color rgb="FFCCFF66"/>
      <color rgb="FF00FF0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Q60"/>
  <sheetViews>
    <sheetView tabSelected="1" topLeftCell="B4" zoomScaleSheetLayoutView="100" zoomScalePageLayoutView="75" workbookViewId="0">
      <selection activeCell="G18" sqref="G18"/>
    </sheetView>
  </sheetViews>
  <sheetFormatPr defaultRowHeight="15.5" x14ac:dyDescent="0.35"/>
  <cols>
    <col min="1" max="1" width="9" customWidth="1"/>
    <col min="2" max="2" width="12.08203125" customWidth="1"/>
    <col min="3" max="3" width="7.75" customWidth="1"/>
    <col min="4" max="4" width="38.58203125" customWidth="1"/>
    <col min="5" max="5" width="14.33203125" customWidth="1"/>
    <col min="6" max="6" width="12.58203125" customWidth="1"/>
    <col min="7" max="7" width="11.75" customWidth="1"/>
    <col min="8" max="8" width="13.75" customWidth="1"/>
    <col min="9" max="9" width="10.83203125" customWidth="1"/>
    <col min="10" max="10" width="11.25" customWidth="1"/>
    <col min="11" max="11" width="11.75" customWidth="1"/>
    <col min="12" max="12" width="12.33203125" customWidth="1"/>
    <col min="13" max="13" width="13.33203125" customWidth="1"/>
    <col min="14" max="14" width="15.83203125" customWidth="1"/>
    <col min="15" max="15" width="15.08203125" customWidth="1"/>
    <col min="16" max="16" width="14.83203125" customWidth="1"/>
    <col min="18" max="18" width="6.5" customWidth="1"/>
  </cols>
  <sheetData>
    <row r="1" spans="3:16" x14ac:dyDescent="0.35">
      <c r="D1" s="117" t="s">
        <v>83</v>
      </c>
      <c r="E1" s="117"/>
      <c r="F1" s="117"/>
      <c r="G1" s="117"/>
      <c r="H1" s="117"/>
      <c r="I1" s="117"/>
      <c r="J1" s="117"/>
      <c r="K1" s="117"/>
      <c r="L1" s="117"/>
      <c r="M1" s="117"/>
      <c r="N1" s="117"/>
      <c r="O1" s="68"/>
      <c r="P1" s="47"/>
    </row>
    <row r="2" spans="3:16" ht="30.75" customHeight="1" x14ac:dyDescent="0.35">
      <c r="D2" s="118" t="s">
        <v>82</v>
      </c>
      <c r="E2" s="118"/>
      <c r="F2" s="118"/>
      <c r="G2" s="118"/>
      <c r="H2" s="118"/>
      <c r="I2" s="118"/>
      <c r="J2" s="118"/>
      <c r="K2" s="118"/>
      <c r="L2" s="118"/>
      <c r="M2" s="118"/>
      <c r="N2" s="118"/>
      <c r="O2" s="69"/>
      <c r="P2" s="49"/>
    </row>
    <row r="3" spans="3:16" ht="30.75" customHeight="1" x14ac:dyDescent="0.35">
      <c r="D3" s="85"/>
      <c r="E3" s="85"/>
      <c r="F3" s="85"/>
      <c r="G3" s="85"/>
      <c r="H3" s="85"/>
      <c r="I3" s="85"/>
      <c r="J3" s="126" t="s">
        <v>95</v>
      </c>
      <c r="K3" s="126"/>
      <c r="L3" s="126"/>
      <c r="M3" s="126"/>
      <c r="N3" s="126"/>
      <c r="O3" s="69"/>
      <c r="P3" s="49"/>
    </row>
    <row r="4" spans="3:16" ht="24.75" customHeight="1" x14ac:dyDescent="0.35">
      <c r="D4" s="46"/>
      <c r="E4" s="46"/>
      <c r="F4" s="46"/>
      <c r="G4" s="46"/>
      <c r="H4" s="46"/>
      <c r="I4" s="46"/>
      <c r="J4" s="126" t="s">
        <v>96</v>
      </c>
      <c r="K4" s="126"/>
      <c r="L4" s="126"/>
      <c r="M4" s="126"/>
      <c r="N4" s="126"/>
      <c r="O4" s="70"/>
      <c r="P4" s="50"/>
    </row>
    <row r="5" spans="3:16" ht="17.25" customHeight="1" thickBot="1" x14ac:dyDescent="0.4">
      <c r="D5" s="125" t="s">
        <v>73</v>
      </c>
      <c r="E5" s="125"/>
      <c r="F5" s="125"/>
      <c r="G5" s="125"/>
      <c r="H5" s="125"/>
      <c r="I5" s="125"/>
      <c r="J5" s="125"/>
      <c r="K5" s="125"/>
      <c r="L5" s="125"/>
      <c r="M5" s="125"/>
      <c r="N5" s="125"/>
      <c r="O5" s="71"/>
      <c r="P5" s="51"/>
    </row>
    <row r="6" spans="3:16" ht="21.75" customHeight="1" thickBot="1" x14ac:dyDescent="0.4">
      <c r="C6" s="133" t="s">
        <v>27</v>
      </c>
      <c r="D6" s="130" t="s">
        <v>0</v>
      </c>
      <c r="E6" s="119" t="s">
        <v>19</v>
      </c>
      <c r="F6" s="120"/>
      <c r="G6" s="120"/>
      <c r="H6" s="120"/>
      <c r="I6" s="120"/>
      <c r="J6" s="120"/>
      <c r="K6" s="120"/>
      <c r="L6" s="120"/>
      <c r="M6" s="120"/>
      <c r="N6" s="121"/>
      <c r="O6" s="72"/>
      <c r="P6" s="52"/>
    </row>
    <row r="7" spans="3:16" ht="14.25" customHeight="1" thickBot="1" x14ac:dyDescent="0.4">
      <c r="C7" s="134"/>
      <c r="D7" s="131"/>
      <c r="E7" s="122" t="s">
        <v>23</v>
      </c>
      <c r="F7" s="123"/>
      <c r="G7" s="122" t="s">
        <v>22</v>
      </c>
      <c r="H7" s="123"/>
      <c r="I7" s="122" t="s">
        <v>24</v>
      </c>
      <c r="J7" s="123"/>
      <c r="K7" s="122" t="s">
        <v>25</v>
      </c>
      <c r="L7" s="123" t="s">
        <v>2</v>
      </c>
      <c r="M7" s="122" t="s">
        <v>26</v>
      </c>
      <c r="N7" s="124" t="s">
        <v>1</v>
      </c>
      <c r="O7" s="73"/>
      <c r="P7" s="53"/>
    </row>
    <row r="8" spans="3:16" ht="29.25" customHeight="1" thickBot="1" x14ac:dyDescent="0.4">
      <c r="C8" s="135"/>
      <c r="D8" s="132"/>
      <c r="E8" s="31" t="s">
        <v>20</v>
      </c>
      <c r="F8" s="31" t="s">
        <v>21</v>
      </c>
      <c r="G8" s="31" t="s">
        <v>20</v>
      </c>
      <c r="H8" s="31" t="s">
        <v>21</v>
      </c>
      <c r="I8" s="31" t="s">
        <v>20</v>
      </c>
      <c r="J8" s="31" t="s">
        <v>21</v>
      </c>
      <c r="K8" s="31" t="s">
        <v>20</v>
      </c>
      <c r="L8" s="31" t="s">
        <v>21</v>
      </c>
      <c r="M8" s="31" t="s">
        <v>20</v>
      </c>
      <c r="N8" s="32" t="s">
        <v>21</v>
      </c>
      <c r="O8" s="74"/>
      <c r="P8" s="54"/>
    </row>
    <row r="9" spans="3:16" ht="24.75" customHeight="1" thickBot="1" x14ac:dyDescent="0.4">
      <c r="C9" s="128" t="s">
        <v>3</v>
      </c>
      <c r="D9" s="129"/>
      <c r="E9" s="86">
        <f>E11+E37+E50</f>
        <v>56141900</v>
      </c>
      <c r="F9" s="86">
        <f t="shared" ref="F9:N9" si="0">F11+F37+F50</f>
        <v>0</v>
      </c>
      <c r="G9" s="86">
        <f t="shared" si="0"/>
        <v>58949370</v>
      </c>
      <c r="H9" s="86">
        <f t="shared" si="0"/>
        <v>3250000</v>
      </c>
      <c r="I9" s="86">
        <f t="shared" si="0"/>
        <v>47463700</v>
      </c>
      <c r="J9" s="86">
        <f t="shared" si="0"/>
        <v>2500000</v>
      </c>
      <c r="K9" s="86">
        <f t="shared" si="0"/>
        <v>49837300</v>
      </c>
      <c r="L9" s="86">
        <f t="shared" si="0"/>
        <v>4725000</v>
      </c>
      <c r="M9" s="86">
        <f t="shared" si="0"/>
        <v>52115200</v>
      </c>
      <c r="N9" s="86">
        <f t="shared" si="0"/>
        <v>4823800</v>
      </c>
      <c r="O9" s="75"/>
      <c r="P9" s="55"/>
    </row>
    <row r="10" spans="3:16" ht="40.5" customHeight="1" thickBot="1" x14ac:dyDescent="0.4">
      <c r="C10" s="139" t="s">
        <v>77</v>
      </c>
      <c r="D10" s="140"/>
      <c r="E10" s="140"/>
      <c r="F10" s="140"/>
      <c r="G10" s="140"/>
      <c r="H10" s="140"/>
      <c r="I10" s="140"/>
      <c r="J10" s="140"/>
      <c r="K10" s="140"/>
      <c r="L10" s="140"/>
      <c r="M10" s="140"/>
      <c r="N10" s="141"/>
      <c r="O10" s="76"/>
      <c r="P10" s="56"/>
    </row>
    <row r="11" spans="3:16" ht="17.25" customHeight="1" thickBot="1" x14ac:dyDescent="0.4">
      <c r="C11" s="136" t="s">
        <v>69</v>
      </c>
      <c r="D11" s="138"/>
      <c r="E11" s="87">
        <f>E12+E19+E32</f>
        <v>50641900</v>
      </c>
      <c r="F11" s="87">
        <f t="shared" ref="F11:N11" si="1">F12+F19+F32</f>
        <v>0</v>
      </c>
      <c r="G11" s="87">
        <f t="shared" si="1"/>
        <v>54949370</v>
      </c>
      <c r="H11" s="87">
        <f t="shared" si="1"/>
        <v>0</v>
      </c>
      <c r="I11" s="87">
        <f t="shared" si="1"/>
        <v>40296400</v>
      </c>
      <c r="J11" s="87">
        <f t="shared" si="1"/>
        <v>1000000</v>
      </c>
      <c r="K11" s="87">
        <f t="shared" si="1"/>
        <v>42311600</v>
      </c>
      <c r="L11" s="87">
        <f t="shared" si="1"/>
        <v>3150000</v>
      </c>
      <c r="M11" s="87">
        <f t="shared" si="1"/>
        <v>44213000</v>
      </c>
      <c r="N11" s="88">
        <f t="shared" si="1"/>
        <v>3150000</v>
      </c>
      <c r="O11" s="77"/>
      <c r="P11" s="57"/>
    </row>
    <row r="12" spans="3:16" ht="17.25" customHeight="1" thickBot="1" x14ac:dyDescent="0.4">
      <c r="C12" s="89" t="s">
        <v>28</v>
      </c>
      <c r="D12" s="36" t="s">
        <v>37</v>
      </c>
      <c r="E12" s="90">
        <f>E13+E14+E15+E16+E17+E18</f>
        <v>31811900</v>
      </c>
      <c r="F12" s="90">
        <f t="shared" ref="F12:N12" si="2">F13+F14+F15+F16+F17+F18</f>
        <v>0</v>
      </c>
      <c r="G12" s="90">
        <f t="shared" si="2"/>
        <v>36658550</v>
      </c>
      <c r="H12" s="90">
        <f t="shared" si="2"/>
        <v>0</v>
      </c>
      <c r="I12" s="90">
        <f t="shared" si="2"/>
        <v>36200100</v>
      </c>
      <c r="J12" s="90">
        <f t="shared" si="2"/>
        <v>0</v>
      </c>
      <c r="K12" s="90">
        <f t="shared" si="2"/>
        <v>38010600</v>
      </c>
      <c r="L12" s="90">
        <f t="shared" si="2"/>
        <v>0</v>
      </c>
      <c r="M12" s="90">
        <f t="shared" si="2"/>
        <v>39912000</v>
      </c>
      <c r="N12" s="91">
        <f t="shared" si="2"/>
        <v>0</v>
      </c>
      <c r="O12" s="77"/>
      <c r="P12" s="57"/>
    </row>
    <row r="13" spans="3:16" ht="19.5" customHeight="1" thickBot="1" x14ac:dyDescent="0.4">
      <c r="C13" s="92" t="s">
        <v>29</v>
      </c>
      <c r="D13" s="6" t="s">
        <v>4</v>
      </c>
      <c r="E13" s="93">
        <v>27232402</v>
      </c>
      <c r="F13" s="93">
        <v>0</v>
      </c>
      <c r="G13" s="93">
        <v>31971350</v>
      </c>
      <c r="H13" s="93"/>
      <c r="I13" s="93">
        <v>31609200</v>
      </c>
      <c r="J13" s="93">
        <v>0</v>
      </c>
      <c r="K13" s="93">
        <v>33190000</v>
      </c>
      <c r="L13" s="93">
        <v>0</v>
      </c>
      <c r="M13" s="93">
        <v>34850000</v>
      </c>
      <c r="N13" s="94">
        <v>0</v>
      </c>
      <c r="O13" s="66"/>
      <c r="P13" s="58"/>
    </row>
    <row r="14" spans="3:16" ht="48.75" customHeight="1" thickBot="1" x14ac:dyDescent="0.4">
      <c r="C14" s="95" t="s">
        <v>30</v>
      </c>
      <c r="D14" s="2" t="s">
        <v>5</v>
      </c>
      <c r="E14" s="93">
        <v>362100</v>
      </c>
      <c r="F14" s="93">
        <v>0</v>
      </c>
      <c r="G14" s="93">
        <v>456465</v>
      </c>
      <c r="H14" s="93">
        <v>0</v>
      </c>
      <c r="I14" s="93">
        <v>0</v>
      </c>
      <c r="J14" s="93">
        <v>0</v>
      </c>
      <c r="K14" s="93">
        <v>0</v>
      </c>
      <c r="L14" s="93">
        <v>0</v>
      </c>
      <c r="M14" s="93">
        <v>0</v>
      </c>
      <c r="N14" s="94">
        <v>0</v>
      </c>
      <c r="O14" s="66"/>
      <c r="P14" s="58"/>
    </row>
    <row r="15" spans="3:16" ht="34.5" customHeight="1" thickBot="1" x14ac:dyDescent="0.4">
      <c r="C15" s="96" t="s">
        <v>31</v>
      </c>
      <c r="D15" s="2" t="s">
        <v>6</v>
      </c>
      <c r="E15" s="93">
        <v>510400</v>
      </c>
      <c r="F15" s="93">
        <v>0</v>
      </c>
      <c r="G15" s="93">
        <v>203495</v>
      </c>
      <c r="H15" s="93">
        <v>0</v>
      </c>
      <c r="I15" s="93">
        <v>0</v>
      </c>
      <c r="J15" s="93">
        <v>0</v>
      </c>
      <c r="K15" s="93">
        <v>0</v>
      </c>
      <c r="L15" s="93">
        <v>0</v>
      </c>
      <c r="M15" s="93">
        <v>0</v>
      </c>
      <c r="N15" s="94">
        <v>0</v>
      </c>
      <c r="O15" s="66"/>
      <c r="P15" s="58"/>
    </row>
    <row r="16" spans="3:16" ht="90" customHeight="1" thickBot="1" x14ac:dyDescent="0.4">
      <c r="C16" s="95" t="s">
        <v>32</v>
      </c>
      <c r="D16" s="2" t="s">
        <v>7</v>
      </c>
      <c r="E16" s="93">
        <v>141538</v>
      </c>
      <c r="F16" s="93">
        <v>0</v>
      </c>
      <c r="G16" s="93">
        <v>1036740</v>
      </c>
      <c r="H16" s="93">
        <v>0</v>
      </c>
      <c r="I16" s="93">
        <v>0</v>
      </c>
      <c r="J16" s="93">
        <v>0</v>
      </c>
      <c r="K16" s="93">
        <v>0</v>
      </c>
      <c r="L16" s="93">
        <v>0</v>
      </c>
      <c r="M16" s="93">
        <v>0</v>
      </c>
      <c r="N16" s="94">
        <v>0</v>
      </c>
      <c r="O16" s="66"/>
      <c r="P16" s="58"/>
    </row>
    <row r="17" spans="3:17" ht="17.25" customHeight="1" thickBot="1" x14ac:dyDescent="0.4">
      <c r="C17" s="96" t="s">
        <v>33</v>
      </c>
      <c r="D17" s="2" t="s">
        <v>8</v>
      </c>
      <c r="E17" s="93">
        <v>3565460</v>
      </c>
      <c r="F17" s="93">
        <v>0</v>
      </c>
      <c r="G17" s="93">
        <v>2990500</v>
      </c>
      <c r="H17" s="93">
        <v>0</v>
      </c>
      <c r="I17" s="93">
        <v>4590900</v>
      </c>
      <c r="J17" s="93">
        <v>0</v>
      </c>
      <c r="K17" s="93">
        <v>4820600</v>
      </c>
      <c r="L17" s="93">
        <v>0</v>
      </c>
      <c r="M17" s="93">
        <v>5062000</v>
      </c>
      <c r="N17" s="94">
        <v>0</v>
      </c>
      <c r="O17" s="66"/>
      <c r="P17" s="58"/>
    </row>
    <row r="18" spans="3:17" ht="16" thickBot="1" x14ac:dyDescent="0.4">
      <c r="C18" s="97" t="s">
        <v>34</v>
      </c>
      <c r="D18" s="5" t="s">
        <v>9</v>
      </c>
      <c r="E18" s="93">
        <v>0</v>
      </c>
      <c r="F18" s="93">
        <v>0</v>
      </c>
      <c r="G18" s="93">
        <v>0</v>
      </c>
      <c r="H18" s="93">
        <v>0</v>
      </c>
      <c r="I18" s="93">
        <v>0</v>
      </c>
      <c r="J18" s="93">
        <v>0</v>
      </c>
      <c r="K18" s="93">
        <v>0</v>
      </c>
      <c r="L18" s="93">
        <v>0</v>
      </c>
      <c r="M18" s="93">
        <v>0</v>
      </c>
      <c r="N18" s="94">
        <v>0</v>
      </c>
      <c r="O18" s="66"/>
      <c r="P18" s="58"/>
    </row>
    <row r="19" spans="3:17" ht="16" thickBot="1" x14ac:dyDescent="0.4">
      <c r="C19" s="89" t="s">
        <v>35</v>
      </c>
      <c r="D19" s="36" t="s">
        <v>36</v>
      </c>
      <c r="E19" s="90">
        <f>E20+E21+E22+E23+E24+E25+E26+E27+E28+E29+E30</f>
        <v>18830000</v>
      </c>
      <c r="F19" s="90">
        <f t="shared" ref="F19:N19" si="3">F20+F21+F22+F23+F24+F25+F26+F27+F28+F29</f>
        <v>0</v>
      </c>
      <c r="G19" s="90">
        <f>G20+G21+G22+G23+G24+G25+G26+G27+G28+G29+G31</f>
        <v>18290820</v>
      </c>
      <c r="H19" s="90">
        <f t="shared" si="3"/>
        <v>0</v>
      </c>
      <c r="I19" s="90">
        <f t="shared" si="3"/>
        <v>4096300</v>
      </c>
      <c r="J19" s="90">
        <f t="shared" si="3"/>
        <v>0</v>
      </c>
      <c r="K19" s="90">
        <f t="shared" si="3"/>
        <v>4301000</v>
      </c>
      <c r="L19" s="90">
        <f t="shared" si="3"/>
        <v>0</v>
      </c>
      <c r="M19" s="90">
        <f t="shared" si="3"/>
        <v>4301000</v>
      </c>
      <c r="N19" s="91">
        <f t="shared" si="3"/>
        <v>0</v>
      </c>
      <c r="O19" s="77"/>
      <c r="P19" s="57"/>
    </row>
    <row r="20" spans="3:17" ht="255" customHeight="1" x14ac:dyDescent="0.35">
      <c r="C20" s="98" t="s">
        <v>38</v>
      </c>
      <c r="D20" s="6" t="s">
        <v>84</v>
      </c>
      <c r="E20" s="99">
        <v>5000000</v>
      </c>
      <c r="F20" s="99">
        <v>0</v>
      </c>
      <c r="G20" s="99">
        <v>0</v>
      </c>
      <c r="H20" s="100">
        <v>0</v>
      </c>
      <c r="I20" s="100">
        <v>800000</v>
      </c>
      <c r="J20" s="100">
        <v>0</v>
      </c>
      <c r="K20" s="100">
        <v>840000</v>
      </c>
      <c r="L20" s="100">
        <v>0</v>
      </c>
      <c r="M20" s="100">
        <v>840000</v>
      </c>
      <c r="N20" s="101">
        <v>0</v>
      </c>
      <c r="O20" s="78"/>
      <c r="P20" s="59"/>
    </row>
    <row r="21" spans="3:17" ht="56" x14ac:dyDescent="0.35">
      <c r="C21" s="95" t="s">
        <v>39</v>
      </c>
      <c r="D21" s="2" t="s">
        <v>10</v>
      </c>
      <c r="E21" s="99">
        <v>600000</v>
      </c>
      <c r="F21" s="99">
        <v>0</v>
      </c>
      <c r="G21" s="102">
        <v>450000</v>
      </c>
      <c r="H21" s="100">
        <v>0</v>
      </c>
      <c r="I21" s="103">
        <v>500000</v>
      </c>
      <c r="J21" s="100">
        <v>0</v>
      </c>
      <c r="K21" s="103">
        <v>525000</v>
      </c>
      <c r="L21" s="103">
        <v>0</v>
      </c>
      <c r="M21" s="103">
        <v>525000</v>
      </c>
      <c r="N21" s="101">
        <v>0</v>
      </c>
      <c r="O21" s="78"/>
      <c r="P21" s="59"/>
    </row>
    <row r="22" spans="3:17" ht="45.75" customHeight="1" x14ac:dyDescent="0.35">
      <c r="C22" s="95" t="s">
        <v>40</v>
      </c>
      <c r="D22" s="2" t="s">
        <v>17</v>
      </c>
      <c r="E22" s="99">
        <v>180000</v>
      </c>
      <c r="F22" s="99">
        <v>0</v>
      </c>
      <c r="G22" s="102">
        <v>100000</v>
      </c>
      <c r="H22" s="100">
        <v>0</v>
      </c>
      <c r="I22" s="103">
        <v>80000</v>
      </c>
      <c r="J22" s="100">
        <v>0</v>
      </c>
      <c r="K22" s="103">
        <v>84000</v>
      </c>
      <c r="L22" s="103">
        <v>0</v>
      </c>
      <c r="M22" s="103">
        <v>84000</v>
      </c>
      <c r="N22" s="101">
        <v>0</v>
      </c>
      <c r="O22" s="78"/>
      <c r="P22" s="59"/>
    </row>
    <row r="23" spans="3:17" ht="57" customHeight="1" x14ac:dyDescent="0.35">
      <c r="C23" s="95" t="s">
        <v>41</v>
      </c>
      <c r="D23" s="2" t="s">
        <v>18</v>
      </c>
      <c r="E23" s="99">
        <v>700000</v>
      </c>
      <c r="F23" s="99">
        <v>0</v>
      </c>
      <c r="G23" s="102">
        <v>1000000</v>
      </c>
      <c r="H23" s="100">
        <v>0</v>
      </c>
      <c r="I23" s="103">
        <v>400000</v>
      </c>
      <c r="J23" s="100">
        <v>0</v>
      </c>
      <c r="K23" s="103">
        <v>420000</v>
      </c>
      <c r="L23" s="103">
        <v>0</v>
      </c>
      <c r="M23" s="103">
        <v>420000</v>
      </c>
      <c r="N23" s="101">
        <v>0</v>
      </c>
      <c r="O23" s="78"/>
      <c r="P23" s="59"/>
    </row>
    <row r="24" spans="3:17" ht="42" x14ac:dyDescent="0.35">
      <c r="C24" s="95" t="s">
        <v>42</v>
      </c>
      <c r="D24" s="2" t="s">
        <v>11</v>
      </c>
      <c r="E24" s="99">
        <v>5600000</v>
      </c>
      <c r="F24" s="99">
        <v>0</v>
      </c>
      <c r="G24" s="102">
        <v>7900000</v>
      </c>
      <c r="H24" s="100">
        <v>0</v>
      </c>
      <c r="I24" s="103">
        <v>1216300</v>
      </c>
      <c r="J24" s="100">
        <v>0</v>
      </c>
      <c r="K24" s="103">
        <v>1277000</v>
      </c>
      <c r="L24" s="103">
        <v>0</v>
      </c>
      <c r="M24" s="103">
        <v>1277000</v>
      </c>
      <c r="N24" s="101">
        <v>0</v>
      </c>
      <c r="O24" s="78"/>
      <c r="P24" s="59"/>
    </row>
    <row r="25" spans="3:17" ht="27.75" customHeight="1" x14ac:dyDescent="0.35">
      <c r="C25" s="95" t="s">
        <v>43</v>
      </c>
      <c r="D25" s="2" t="s">
        <v>12</v>
      </c>
      <c r="E25" s="99">
        <v>300000</v>
      </c>
      <c r="F25" s="99">
        <v>0</v>
      </c>
      <c r="G25" s="102">
        <v>200000</v>
      </c>
      <c r="H25" s="100">
        <v>0</v>
      </c>
      <c r="I25" s="103">
        <v>120000</v>
      </c>
      <c r="J25" s="100">
        <v>0</v>
      </c>
      <c r="K25" s="103">
        <v>126000</v>
      </c>
      <c r="L25" s="103">
        <v>0</v>
      </c>
      <c r="M25" s="103">
        <v>126000</v>
      </c>
      <c r="N25" s="101">
        <v>0</v>
      </c>
      <c r="O25" s="78"/>
      <c r="P25" s="59"/>
    </row>
    <row r="26" spans="3:17" ht="94.5" customHeight="1" x14ac:dyDescent="0.35">
      <c r="C26" s="95" t="s">
        <v>44</v>
      </c>
      <c r="D26" s="2" t="s">
        <v>88</v>
      </c>
      <c r="E26" s="99">
        <v>2600000</v>
      </c>
      <c r="F26" s="99">
        <v>0</v>
      </c>
      <c r="G26" s="102">
        <v>2340820</v>
      </c>
      <c r="H26" s="100">
        <v>0</v>
      </c>
      <c r="I26" s="103">
        <v>680000</v>
      </c>
      <c r="J26" s="100">
        <v>0</v>
      </c>
      <c r="K26" s="103">
        <v>714000</v>
      </c>
      <c r="L26" s="103">
        <v>0</v>
      </c>
      <c r="M26" s="103">
        <v>714000</v>
      </c>
      <c r="N26" s="101">
        <v>0</v>
      </c>
      <c r="O26" s="78"/>
      <c r="P26" s="59"/>
    </row>
    <row r="27" spans="3:17" ht="42" x14ac:dyDescent="0.35">
      <c r="C27" s="95" t="s">
        <v>45</v>
      </c>
      <c r="D27" s="2" t="s">
        <v>74</v>
      </c>
      <c r="E27" s="99">
        <v>50000</v>
      </c>
      <c r="F27" s="99">
        <v>0</v>
      </c>
      <c r="G27" s="102">
        <v>200000</v>
      </c>
      <c r="H27" s="100">
        <v>0</v>
      </c>
      <c r="I27" s="103">
        <v>0</v>
      </c>
      <c r="J27" s="100">
        <v>0</v>
      </c>
      <c r="K27" s="103">
        <v>0</v>
      </c>
      <c r="L27" s="103">
        <v>0</v>
      </c>
      <c r="M27" s="103">
        <v>0</v>
      </c>
      <c r="N27" s="101">
        <v>0</v>
      </c>
      <c r="O27" s="78"/>
      <c r="P27" s="59"/>
    </row>
    <row r="28" spans="3:17" ht="28" x14ac:dyDescent="0.35">
      <c r="C28" s="95" t="s">
        <v>46</v>
      </c>
      <c r="D28" s="2" t="s">
        <v>75</v>
      </c>
      <c r="E28" s="99">
        <v>500000</v>
      </c>
      <c r="F28" s="99">
        <v>0</v>
      </c>
      <c r="G28" s="102">
        <v>300000</v>
      </c>
      <c r="H28" s="100">
        <v>0</v>
      </c>
      <c r="I28" s="103">
        <v>300000</v>
      </c>
      <c r="J28" s="100">
        <v>0</v>
      </c>
      <c r="K28" s="103">
        <v>315000</v>
      </c>
      <c r="L28" s="103">
        <v>0</v>
      </c>
      <c r="M28" s="103">
        <v>315000</v>
      </c>
      <c r="N28" s="101">
        <v>0</v>
      </c>
      <c r="O28" s="78"/>
      <c r="P28" s="59"/>
    </row>
    <row r="29" spans="3:17" ht="32.25" customHeight="1" x14ac:dyDescent="0.35">
      <c r="C29" s="97" t="s">
        <v>47</v>
      </c>
      <c r="D29" s="5" t="s">
        <v>13</v>
      </c>
      <c r="E29" s="106">
        <v>2300000</v>
      </c>
      <c r="F29" s="106">
        <v>0</v>
      </c>
      <c r="G29" s="102">
        <v>3000000</v>
      </c>
      <c r="H29" s="103">
        <v>0</v>
      </c>
      <c r="I29" s="105">
        <v>0</v>
      </c>
      <c r="J29" s="107">
        <v>0</v>
      </c>
      <c r="K29" s="105">
        <v>0</v>
      </c>
      <c r="L29" s="105">
        <v>0</v>
      </c>
      <c r="M29" s="105">
        <v>0</v>
      </c>
      <c r="N29" s="109">
        <v>0</v>
      </c>
      <c r="O29" s="78"/>
      <c r="P29" s="59"/>
    </row>
    <row r="30" spans="3:17" ht="32.25" customHeight="1" x14ac:dyDescent="0.35">
      <c r="C30" s="116" t="s">
        <v>89</v>
      </c>
      <c r="D30" s="2" t="s">
        <v>90</v>
      </c>
      <c r="E30" s="102">
        <v>1000000</v>
      </c>
      <c r="F30" s="102"/>
      <c r="G30" s="102">
        <v>0</v>
      </c>
      <c r="H30" s="103"/>
      <c r="I30" s="103"/>
      <c r="J30" s="103"/>
      <c r="K30" s="103"/>
      <c r="L30" s="103"/>
      <c r="M30" s="103"/>
      <c r="N30" s="103"/>
      <c r="O30" s="78"/>
      <c r="P30" s="59"/>
    </row>
    <row r="31" spans="3:17" ht="134.25" customHeight="1" x14ac:dyDescent="0.35">
      <c r="C31" s="116" t="s">
        <v>93</v>
      </c>
      <c r="D31" s="2" t="s">
        <v>94</v>
      </c>
      <c r="E31" s="102">
        <v>0</v>
      </c>
      <c r="F31" s="102"/>
      <c r="G31" s="102">
        <v>2800000</v>
      </c>
      <c r="H31" s="103"/>
      <c r="I31" s="103"/>
      <c r="J31" s="103"/>
      <c r="K31" s="103"/>
      <c r="L31" s="103"/>
      <c r="M31" s="103"/>
      <c r="N31" s="103"/>
      <c r="O31" s="78"/>
      <c r="P31" s="59"/>
    </row>
    <row r="32" spans="3:17" ht="18" customHeight="1" thickBot="1" x14ac:dyDescent="0.4">
      <c r="C32" s="114" t="s">
        <v>48</v>
      </c>
      <c r="D32" s="113" t="s">
        <v>49</v>
      </c>
      <c r="E32" s="115">
        <f>E33+E34+E35</f>
        <v>0</v>
      </c>
      <c r="F32" s="115">
        <f t="shared" ref="F32:N32" si="4">F33+F34+F35</f>
        <v>0</v>
      </c>
      <c r="G32" s="115">
        <f t="shared" si="4"/>
        <v>0</v>
      </c>
      <c r="H32" s="115">
        <f t="shared" si="4"/>
        <v>0</v>
      </c>
      <c r="I32" s="115">
        <f t="shared" si="4"/>
        <v>0</v>
      </c>
      <c r="J32" s="115">
        <f t="shared" si="4"/>
        <v>1000000</v>
      </c>
      <c r="K32" s="115">
        <f t="shared" si="4"/>
        <v>0</v>
      </c>
      <c r="L32" s="115">
        <f t="shared" si="4"/>
        <v>3150000</v>
      </c>
      <c r="M32" s="115">
        <f t="shared" si="4"/>
        <v>0</v>
      </c>
      <c r="N32" s="115">
        <f t="shared" si="4"/>
        <v>3150000</v>
      </c>
      <c r="O32" s="79"/>
      <c r="P32" s="60"/>
      <c r="Q32" s="30"/>
    </row>
    <row r="33" spans="3:16" x14ac:dyDescent="0.35">
      <c r="C33" s="98" t="s">
        <v>50</v>
      </c>
      <c r="D33" s="6" t="s">
        <v>76</v>
      </c>
      <c r="E33" s="99">
        <v>0</v>
      </c>
      <c r="F33" s="99">
        <v>0</v>
      </c>
      <c r="G33" s="99">
        <v>0</v>
      </c>
      <c r="H33" s="100">
        <v>0</v>
      </c>
      <c r="I33" s="100">
        <v>0</v>
      </c>
      <c r="J33" s="100">
        <v>0</v>
      </c>
      <c r="K33" s="100">
        <v>0</v>
      </c>
      <c r="L33" s="100">
        <v>2100000</v>
      </c>
      <c r="M33" s="100">
        <v>0</v>
      </c>
      <c r="N33" s="101">
        <v>2100000</v>
      </c>
      <c r="O33" s="78"/>
      <c r="P33" s="59"/>
    </row>
    <row r="34" spans="3:16" x14ac:dyDescent="0.35">
      <c r="C34" s="108" t="s">
        <v>51</v>
      </c>
      <c r="D34" s="7" t="s">
        <v>81</v>
      </c>
      <c r="E34" s="106">
        <v>0</v>
      </c>
      <c r="F34" s="106">
        <v>0</v>
      </c>
      <c r="G34" s="106">
        <v>0</v>
      </c>
      <c r="H34" s="107">
        <v>0</v>
      </c>
      <c r="I34" s="107">
        <v>0</v>
      </c>
      <c r="J34" s="107">
        <v>0</v>
      </c>
      <c r="K34" s="107">
        <v>0</v>
      </c>
      <c r="L34" s="107">
        <v>0</v>
      </c>
      <c r="M34" s="107">
        <v>0</v>
      </c>
      <c r="N34" s="109">
        <v>0</v>
      </c>
      <c r="O34" s="78"/>
      <c r="P34" s="59"/>
    </row>
    <row r="35" spans="3:16" ht="16" thickBot="1" x14ac:dyDescent="0.4">
      <c r="C35" s="97" t="s">
        <v>80</v>
      </c>
      <c r="D35" s="5" t="s">
        <v>14</v>
      </c>
      <c r="E35" s="104">
        <v>0</v>
      </c>
      <c r="F35" s="104">
        <v>0</v>
      </c>
      <c r="G35" s="104">
        <v>0</v>
      </c>
      <c r="H35" s="105"/>
      <c r="I35" s="105">
        <v>0</v>
      </c>
      <c r="J35" s="105">
        <v>1000000</v>
      </c>
      <c r="K35" s="105">
        <v>0</v>
      </c>
      <c r="L35" s="105">
        <v>1050000</v>
      </c>
      <c r="M35" s="105">
        <v>0</v>
      </c>
      <c r="N35" s="110">
        <v>1050000</v>
      </c>
      <c r="O35" s="78"/>
      <c r="P35" s="59"/>
    </row>
    <row r="36" spans="3:16" ht="35.25" customHeight="1" thickBot="1" x14ac:dyDescent="0.4">
      <c r="C36" s="139" t="s">
        <v>78</v>
      </c>
      <c r="D36" s="140"/>
      <c r="E36" s="140"/>
      <c r="F36" s="140"/>
      <c r="G36" s="140"/>
      <c r="H36" s="140"/>
      <c r="I36" s="140"/>
      <c r="J36" s="140"/>
      <c r="K36" s="140"/>
      <c r="L36" s="140"/>
      <c r="M36" s="140"/>
      <c r="N36" s="141"/>
      <c r="O36" s="76"/>
      <c r="P36" s="56"/>
    </row>
    <row r="37" spans="3:16" ht="16" thickBot="1" x14ac:dyDescent="0.4">
      <c r="C37" s="136" t="s">
        <v>70</v>
      </c>
      <c r="D37" s="137"/>
      <c r="E37" s="33">
        <f>E38+E46</f>
        <v>2500000</v>
      </c>
      <c r="F37" s="33">
        <f t="shared" ref="F37:N37" si="5">F38+F46</f>
        <v>0</v>
      </c>
      <c r="G37" s="33">
        <f t="shared" si="5"/>
        <v>2000000</v>
      </c>
      <c r="H37" s="33">
        <f t="shared" si="5"/>
        <v>3250000</v>
      </c>
      <c r="I37" s="33">
        <f t="shared" si="5"/>
        <v>3667300</v>
      </c>
      <c r="J37" s="33">
        <f t="shared" si="5"/>
        <v>1500000</v>
      </c>
      <c r="K37" s="33">
        <f t="shared" si="5"/>
        <v>3850700</v>
      </c>
      <c r="L37" s="33">
        <f t="shared" si="5"/>
        <v>1575000</v>
      </c>
      <c r="M37" s="33">
        <f t="shared" si="5"/>
        <v>4043200</v>
      </c>
      <c r="N37" s="34">
        <f t="shared" si="5"/>
        <v>1673800</v>
      </c>
      <c r="O37" s="80"/>
      <c r="P37" s="61"/>
    </row>
    <row r="38" spans="3:16" ht="16" thickBot="1" x14ac:dyDescent="0.4">
      <c r="C38" s="89" t="s">
        <v>52</v>
      </c>
      <c r="D38" s="36" t="s">
        <v>37</v>
      </c>
      <c r="E38" s="37">
        <f>E39+E40+E41+E42+E43+E44+E45</f>
        <v>2500000</v>
      </c>
      <c r="F38" s="37">
        <f t="shared" ref="F38:N38" si="6">F39+F40+F41+F42+F43+F44+F45</f>
        <v>0</v>
      </c>
      <c r="G38" s="37">
        <f t="shared" si="6"/>
        <v>2000000</v>
      </c>
      <c r="H38" s="37">
        <f t="shared" si="6"/>
        <v>0</v>
      </c>
      <c r="I38" s="37">
        <f t="shared" si="6"/>
        <v>3667300</v>
      </c>
      <c r="J38" s="37">
        <f t="shared" si="6"/>
        <v>0</v>
      </c>
      <c r="K38" s="37">
        <f t="shared" si="6"/>
        <v>3850700</v>
      </c>
      <c r="L38" s="37">
        <f t="shared" si="6"/>
        <v>0</v>
      </c>
      <c r="M38" s="37">
        <f t="shared" si="6"/>
        <v>4043200</v>
      </c>
      <c r="N38" s="38">
        <f t="shared" si="6"/>
        <v>0</v>
      </c>
      <c r="O38" s="80"/>
      <c r="P38" s="61"/>
    </row>
    <row r="39" spans="3:16" x14ac:dyDescent="0.35">
      <c r="C39" s="111" t="s">
        <v>53</v>
      </c>
      <c r="D39" s="7" t="s">
        <v>4</v>
      </c>
      <c r="E39" s="10">
        <v>729600</v>
      </c>
      <c r="F39" s="10"/>
      <c r="G39" s="13">
        <v>580400</v>
      </c>
      <c r="H39" s="22"/>
      <c r="I39" s="22">
        <v>1070000</v>
      </c>
      <c r="J39" s="22"/>
      <c r="K39" s="22">
        <v>1123500</v>
      </c>
      <c r="L39" s="22"/>
      <c r="M39" s="22">
        <v>1179700</v>
      </c>
      <c r="N39" s="23"/>
      <c r="O39" s="81"/>
      <c r="P39" s="62"/>
    </row>
    <row r="40" spans="3:16" ht="48.75" customHeight="1" x14ac:dyDescent="0.35">
      <c r="C40" s="112" t="s">
        <v>54</v>
      </c>
      <c r="D40" s="2" t="s">
        <v>5</v>
      </c>
      <c r="E40" s="11">
        <v>187200</v>
      </c>
      <c r="F40" s="24"/>
      <c r="G40" s="13">
        <v>0</v>
      </c>
      <c r="H40" s="25"/>
      <c r="I40" s="22">
        <v>274600</v>
      </c>
      <c r="J40" s="25"/>
      <c r="K40" s="25">
        <v>288300</v>
      </c>
      <c r="L40" s="25"/>
      <c r="M40" s="25">
        <v>302700</v>
      </c>
      <c r="N40" s="26"/>
      <c r="O40" s="81"/>
      <c r="P40" s="62"/>
    </row>
    <row r="41" spans="3:16" ht="31.5" customHeight="1" x14ac:dyDescent="0.35">
      <c r="C41" s="112" t="s">
        <v>55</v>
      </c>
      <c r="D41" s="2" t="s">
        <v>6</v>
      </c>
      <c r="E41" s="11">
        <v>212300</v>
      </c>
      <c r="F41" s="24"/>
      <c r="G41" s="13">
        <v>0</v>
      </c>
      <c r="H41" s="25"/>
      <c r="I41" s="22">
        <v>311300</v>
      </c>
      <c r="J41" s="25"/>
      <c r="K41" s="25">
        <v>326900</v>
      </c>
      <c r="L41" s="25"/>
      <c r="M41" s="25">
        <v>343200</v>
      </c>
      <c r="N41" s="26"/>
      <c r="O41" s="81"/>
      <c r="P41" s="62"/>
    </row>
    <row r="42" spans="3:16" ht="91.5" customHeight="1" x14ac:dyDescent="0.35">
      <c r="C42" s="112" t="s">
        <v>56</v>
      </c>
      <c r="D42" s="2" t="s">
        <v>7</v>
      </c>
      <c r="E42" s="11">
        <v>243800</v>
      </c>
      <c r="F42" s="24"/>
      <c r="G42" s="13">
        <v>99600</v>
      </c>
      <c r="H42" s="25"/>
      <c r="I42" s="22">
        <v>357400</v>
      </c>
      <c r="J42" s="25"/>
      <c r="K42" s="25">
        <v>375300</v>
      </c>
      <c r="L42" s="25"/>
      <c r="M42" s="25">
        <v>394100</v>
      </c>
      <c r="N42" s="26"/>
      <c r="O42" s="81"/>
      <c r="P42" s="62"/>
    </row>
    <row r="43" spans="3:16" ht="18.75" customHeight="1" x14ac:dyDescent="0.35">
      <c r="C43" s="112" t="s">
        <v>57</v>
      </c>
      <c r="D43" s="2" t="s">
        <v>8</v>
      </c>
      <c r="E43" s="24">
        <v>1127100</v>
      </c>
      <c r="F43" s="24"/>
      <c r="G43" s="13">
        <v>1320000</v>
      </c>
      <c r="H43" s="25"/>
      <c r="I43" s="22">
        <v>1654000</v>
      </c>
      <c r="J43" s="25"/>
      <c r="K43" s="25">
        <v>1736700</v>
      </c>
      <c r="L43" s="25"/>
      <c r="M43" s="25">
        <v>1823500</v>
      </c>
      <c r="N43" s="26"/>
      <c r="O43" s="81"/>
      <c r="P43" s="62"/>
    </row>
    <row r="44" spans="3:16" x14ac:dyDescent="0.35">
      <c r="C44" s="112" t="s">
        <v>58</v>
      </c>
      <c r="D44" s="2" t="s">
        <v>9</v>
      </c>
      <c r="E44" s="24"/>
      <c r="F44" s="24"/>
      <c r="G44" s="11"/>
      <c r="H44" s="25"/>
      <c r="I44" s="25"/>
      <c r="J44" s="25"/>
      <c r="K44" s="25"/>
      <c r="L44" s="25"/>
      <c r="M44" s="25"/>
      <c r="N44" s="26"/>
      <c r="O44" s="81"/>
      <c r="P44" s="62"/>
    </row>
    <row r="45" spans="3:16" ht="16" thickBot="1" x14ac:dyDescent="0.4">
      <c r="C45" s="112" t="s">
        <v>59</v>
      </c>
      <c r="D45" s="8" t="s">
        <v>79</v>
      </c>
      <c r="E45" s="12"/>
      <c r="F45" s="12"/>
      <c r="G45" s="12"/>
      <c r="H45" s="27"/>
      <c r="I45" s="27"/>
      <c r="J45" s="27"/>
      <c r="K45" s="27"/>
      <c r="L45" s="27"/>
      <c r="M45" s="27"/>
      <c r="N45" s="28"/>
      <c r="O45" s="81"/>
      <c r="P45" s="62"/>
    </row>
    <row r="46" spans="3:16" ht="16" thickBot="1" x14ac:dyDescent="0.4">
      <c r="C46" s="89" t="s">
        <v>60</v>
      </c>
      <c r="D46" s="36" t="s">
        <v>49</v>
      </c>
      <c r="E46" s="39">
        <f>E47+E48</f>
        <v>0</v>
      </c>
      <c r="F46" s="39">
        <f t="shared" ref="F46:N46" si="7">F47+F48</f>
        <v>0</v>
      </c>
      <c r="G46" s="39">
        <f t="shared" si="7"/>
        <v>0</v>
      </c>
      <c r="H46" s="39">
        <f t="shared" si="7"/>
        <v>3250000</v>
      </c>
      <c r="I46" s="39">
        <f t="shared" si="7"/>
        <v>0</v>
      </c>
      <c r="J46" s="39">
        <f t="shared" si="7"/>
        <v>1500000</v>
      </c>
      <c r="K46" s="39">
        <f t="shared" si="7"/>
        <v>0</v>
      </c>
      <c r="L46" s="39">
        <f t="shared" si="7"/>
        <v>1575000</v>
      </c>
      <c r="M46" s="39">
        <f t="shared" si="7"/>
        <v>0</v>
      </c>
      <c r="N46" s="40">
        <f t="shared" si="7"/>
        <v>1673800</v>
      </c>
      <c r="O46" s="82"/>
      <c r="P46" s="63"/>
    </row>
    <row r="47" spans="3:16" ht="42" x14ac:dyDescent="0.35">
      <c r="C47" s="98" t="s">
        <v>61</v>
      </c>
      <c r="D47" s="9" t="s">
        <v>15</v>
      </c>
      <c r="E47" s="13"/>
      <c r="F47" s="13">
        <v>0</v>
      </c>
      <c r="G47" s="13"/>
      <c r="H47" s="22">
        <v>2000000</v>
      </c>
      <c r="I47" s="22"/>
      <c r="J47" s="22">
        <v>1500000</v>
      </c>
      <c r="K47" s="22"/>
      <c r="L47" s="22">
        <v>1575000</v>
      </c>
      <c r="M47" s="22"/>
      <c r="N47" s="23">
        <v>1673800</v>
      </c>
      <c r="O47" s="81"/>
      <c r="P47" s="62"/>
    </row>
    <row r="48" spans="3:16" ht="26.25" customHeight="1" thickBot="1" x14ac:dyDescent="0.4">
      <c r="C48" s="97" t="s">
        <v>62</v>
      </c>
      <c r="D48" s="8" t="s">
        <v>16</v>
      </c>
      <c r="E48" s="29"/>
      <c r="F48" s="29"/>
      <c r="G48" s="12"/>
      <c r="H48" s="27">
        <v>1250000</v>
      </c>
      <c r="I48" s="27"/>
      <c r="J48" s="27"/>
      <c r="K48" s="27"/>
      <c r="L48" s="27"/>
      <c r="M48" s="27"/>
      <c r="N48" s="28"/>
      <c r="O48" s="81"/>
      <c r="P48" s="62"/>
    </row>
    <row r="49" spans="3:16" ht="28.5" customHeight="1" thickBot="1" x14ac:dyDescent="0.4">
      <c r="C49" s="139" t="s">
        <v>71</v>
      </c>
      <c r="D49" s="140"/>
      <c r="E49" s="140"/>
      <c r="F49" s="140"/>
      <c r="G49" s="140"/>
      <c r="H49" s="140"/>
      <c r="I49" s="140"/>
      <c r="J49" s="140"/>
      <c r="K49" s="140"/>
      <c r="L49" s="140"/>
      <c r="M49" s="140"/>
      <c r="N49" s="141"/>
      <c r="O49" s="76"/>
      <c r="P49" s="56"/>
    </row>
    <row r="50" spans="3:16" ht="16" thickBot="1" x14ac:dyDescent="0.4">
      <c r="C50" s="136" t="s">
        <v>72</v>
      </c>
      <c r="D50" s="137"/>
      <c r="E50" s="33">
        <f>E51</f>
        <v>3000000</v>
      </c>
      <c r="F50" s="33">
        <f t="shared" ref="F50:N50" si="8">F51</f>
        <v>0</v>
      </c>
      <c r="G50" s="33">
        <f t="shared" si="8"/>
        <v>2000000</v>
      </c>
      <c r="H50" s="33">
        <f t="shared" si="8"/>
        <v>0</v>
      </c>
      <c r="I50" s="33">
        <f t="shared" si="8"/>
        <v>3500000</v>
      </c>
      <c r="J50" s="33">
        <f t="shared" si="8"/>
        <v>0</v>
      </c>
      <c r="K50" s="33">
        <f t="shared" si="8"/>
        <v>3675000</v>
      </c>
      <c r="L50" s="33">
        <f t="shared" si="8"/>
        <v>0</v>
      </c>
      <c r="M50" s="33">
        <f t="shared" si="8"/>
        <v>3859000</v>
      </c>
      <c r="N50" s="34">
        <f t="shared" si="8"/>
        <v>0</v>
      </c>
      <c r="O50" s="80"/>
      <c r="P50" s="61"/>
    </row>
    <row r="51" spans="3:16" ht="28.5" customHeight="1" thickBot="1" x14ac:dyDescent="0.4">
      <c r="C51" s="89" t="s">
        <v>63</v>
      </c>
      <c r="D51" s="36" t="s">
        <v>64</v>
      </c>
      <c r="E51" s="37">
        <f>E52+E53+E54+E55</f>
        <v>3000000</v>
      </c>
      <c r="F51" s="37">
        <f t="shared" ref="F51:N51" si="9">F52+F53+F54+F55</f>
        <v>0</v>
      </c>
      <c r="G51" s="37">
        <f t="shared" si="9"/>
        <v>2000000</v>
      </c>
      <c r="H51" s="37">
        <f t="shared" si="9"/>
        <v>0</v>
      </c>
      <c r="I51" s="37">
        <f t="shared" si="9"/>
        <v>3500000</v>
      </c>
      <c r="J51" s="37">
        <f t="shared" si="9"/>
        <v>0</v>
      </c>
      <c r="K51" s="37">
        <f t="shared" si="9"/>
        <v>3675000</v>
      </c>
      <c r="L51" s="37">
        <f t="shared" si="9"/>
        <v>0</v>
      </c>
      <c r="M51" s="37">
        <f t="shared" si="9"/>
        <v>3859000</v>
      </c>
      <c r="N51" s="38">
        <f t="shared" si="9"/>
        <v>0</v>
      </c>
      <c r="O51" s="80"/>
      <c r="P51" s="61"/>
    </row>
    <row r="52" spans="3:16" ht="220.5" customHeight="1" x14ac:dyDescent="0.35">
      <c r="C52" s="108" t="s">
        <v>65</v>
      </c>
      <c r="D52" s="9" t="s">
        <v>85</v>
      </c>
      <c r="E52" s="13">
        <v>102900</v>
      </c>
      <c r="F52" s="13"/>
      <c r="G52" s="13">
        <v>62000</v>
      </c>
      <c r="H52" s="22"/>
      <c r="I52" s="14">
        <v>116000</v>
      </c>
      <c r="J52" s="14"/>
      <c r="K52" s="14">
        <v>121800</v>
      </c>
      <c r="L52" s="14"/>
      <c r="M52" s="14">
        <v>128000</v>
      </c>
      <c r="N52" s="15"/>
      <c r="O52" s="81"/>
      <c r="P52" s="64"/>
    </row>
    <row r="53" spans="3:16" ht="170.25" customHeight="1" x14ac:dyDescent="0.35">
      <c r="C53" s="108" t="s">
        <v>66</v>
      </c>
      <c r="D53" s="4" t="s">
        <v>91</v>
      </c>
      <c r="E53" s="11">
        <v>475950</v>
      </c>
      <c r="F53" s="16"/>
      <c r="G53" s="11">
        <v>1080000</v>
      </c>
      <c r="H53" s="17"/>
      <c r="I53" s="17">
        <v>556300</v>
      </c>
      <c r="J53" s="17"/>
      <c r="K53" s="17">
        <v>584100</v>
      </c>
      <c r="L53" s="17"/>
      <c r="M53" s="17">
        <v>613300</v>
      </c>
      <c r="N53" s="18"/>
      <c r="O53" s="81"/>
      <c r="P53" s="64"/>
    </row>
    <row r="54" spans="3:16" ht="350" x14ac:dyDescent="0.35">
      <c r="C54" s="108" t="s">
        <v>67</v>
      </c>
      <c r="D54" s="4" t="s">
        <v>86</v>
      </c>
      <c r="E54" s="11">
        <v>855150</v>
      </c>
      <c r="F54" s="16"/>
      <c r="G54" s="11">
        <v>84000</v>
      </c>
      <c r="H54" s="17"/>
      <c r="I54" s="17">
        <v>1013300</v>
      </c>
      <c r="J54" s="17"/>
      <c r="K54" s="17">
        <v>1064000</v>
      </c>
      <c r="L54" s="17"/>
      <c r="M54" s="17">
        <v>1117200</v>
      </c>
      <c r="N54" s="18"/>
      <c r="O54" s="81"/>
      <c r="P54" s="64"/>
    </row>
    <row r="55" spans="3:16" ht="386.25" customHeight="1" thickBot="1" x14ac:dyDescent="0.4">
      <c r="C55" s="108" t="s">
        <v>68</v>
      </c>
      <c r="D55" s="8" t="s">
        <v>87</v>
      </c>
      <c r="E55" s="12">
        <v>1566000</v>
      </c>
      <c r="F55" s="19"/>
      <c r="G55" s="12">
        <v>774000</v>
      </c>
      <c r="H55" s="20"/>
      <c r="I55" s="20">
        <v>1814400</v>
      </c>
      <c r="J55" s="20"/>
      <c r="K55" s="20">
        <v>1905100</v>
      </c>
      <c r="L55" s="20"/>
      <c r="M55" s="20">
        <v>2000500</v>
      </c>
      <c r="N55" s="21"/>
      <c r="O55" s="81"/>
      <c r="P55" s="64"/>
    </row>
    <row r="56" spans="3:16" ht="14.25" customHeight="1" thickBot="1" x14ac:dyDescent="0.4">
      <c r="C56" s="35"/>
      <c r="D56" s="41"/>
      <c r="E56" s="42"/>
      <c r="F56" s="43"/>
      <c r="G56" s="43"/>
      <c r="H56" s="44"/>
      <c r="I56" s="44"/>
      <c r="J56" s="44"/>
      <c r="K56" s="44"/>
      <c r="L56" s="44"/>
      <c r="M56" s="44"/>
      <c r="N56" s="45"/>
      <c r="O56" s="83"/>
      <c r="P56" s="65"/>
    </row>
    <row r="57" spans="3:16" x14ac:dyDescent="0.35">
      <c r="D57" s="3"/>
      <c r="E57" s="1"/>
      <c r="F57" s="1"/>
      <c r="G57" s="1"/>
      <c r="O57" s="67"/>
    </row>
    <row r="58" spans="3:16" ht="17.5" x14ac:dyDescent="0.35">
      <c r="D58" s="127" t="s">
        <v>92</v>
      </c>
      <c r="E58" s="127"/>
      <c r="F58" s="127"/>
      <c r="G58" s="127"/>
      <c r="H58" s="127"/>
      <c r="I58" s="127"/>
      <c r="J58" s="127"/>
      <c r="K58" s="127"/>
      <c r="L58" s="127"/>
      <c r="M58" s="127"/>
      <c r="N58" s="127"/>
      <c r="O58" s="84"/>
      <c r="P58" s="48"/>
    </row>
    <row r="59" spans="3:16" x14ac:dyDescent="0.35">
      <c r="D59" s="1"/>
      <c r="E59" s="1"/>
      <c r="F59" s="1"/>
      <c r="G59" s="1"/>
      <c r="O59" s="67"/>
    </row>
    <row r="60" spans="3:16" x14ac:dyDescent="0.35">
      <c r="D60" s="1"/>
      <c r="E60" s="1"/>
      <c r="F60" s="1"/>
      <c r="G60" s="1"/>
      <c r="O60" s="67"/>
    </row>
  </sheetData>
  <mergeCells count="21">
    <mergeCell ref="D58:N58"/>
    <mergeCell ref="J4:N4"/>
    <mergeCell ref="C9:D9"/>
    <mergeCell ref="D6:D8"/>
    <mergeCell ref="C6:C8"/>
    <mergeCell ref="C37:D37"/>
    <mergeCell ref="C50:D50"/>
    <mergeCell ref="C11:D11"/>
    <mergeCell ref="C36:N36"/>
    <mergeCell ref="C10:N10"/>
    <mergeCell ref="C49:N49"/>
    <mergeCell ref="D1:N1"/>
    <mergeCell ref="D2:N2"/>
    <mergeCell ref="E6:N6"/>
    <mergeCell ref="E7:F7"/>
    <mergeCell ref="G7:H7"/>
    <mergeCell ref="I7:J7"/>
    <mergeCell ref="K7:L7"/>
    <mergeCell ref="M7:N7"/>
    <mergeCell ref="D5:N5"/>
    <mergeCell ref="J3:N3"/>
  </mergeCells>
  <pageMargins left="0.78740157480314965" right="0.78740157480314965" top="0.39370078740157483" bottom="0.35433070866141736" header="0.31496062992125984" footer="0.31496062992125984"/>
  <pageSetup paperSize="9" scale="60" fitToHeight="6" orientation="landscape" useFirstPageNumber="1" r:id="rId1"/>
  <headerFooter>
    <oddFooter>&amp;R&amp;P</oddFooter>
  </headerFooter>
  <rowBreaks count="2" manualBreakCount="2">
    <brk id="23" max="13" man="1"/>
    <brk id="4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ДОДАТОК ДО ПРОГРАМИ</vt:lpstr>
      <vt:lpstr>'ДОДАТОК ДО ПРОГРАМИ'!Область_печати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2023-10-05T12:38:44Z</cp:lastPrinted>
  <dcterms:created xsi:type="dcterms:W3CDTF">2021-11-22T09:44:53Z</dcterms:created>
  <dcterms:modified xsi:type="dcterms:W3CDTF">2023-10-05T13:08:54Z</dcterms:modified>
</cp:coreProperties>
</file>